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PK_OCHK" sheetId="1" r:id="rId1"/>
  </sheets>
  <definedNames>
    <definedName name="_xlnm.Print_Area" localSheetId="0">PK_OCHK!$A$1:$K$98</definedName>
    <definedName name="_xlnm.Print_Titles" localSheetId="0">PK_OCHK!$1:$8</definedName>
  </definedNames>
  <calcPr calcId="145621"/>
</workbook>
</file>

<file path=xl/calcChain.xml><?xml version="1.0" encoding="utf-8"?>
<calcChain xmlns="http://schemas.openxmlformats.org/spreadsheetml/2006/main">
  <c r="J96" i="1" l="1"/>
  <c r="J95" i="1"/>
  <c r="I92" i="1"/>
  <c r="I90" i="1"/>
  <c r="K70" i="1"/>
  <c r="I70" i="1"/>
  <c r="K69" i="1"/>
  <c r="I68" i="1"/>
  <c r="K66" i="1"/>
  <c r="I66" i="1"/>
  <c r="K65" i="1"/>
  <c r="I50" i="1"/>
  <c r="I44" i="1"/>
  <c r="I96" i="1" s="1"/>
  <c r="I36" i="1"/>
  <c r="I34" i="1"/>
  <c r="K30" i="1"/>
  <c r="K96" i="1" s="1"/>
  <c r="K29" i="1"/>
  <c r="K95" i="1" s="1"/>
  <c r="F28" i="1"/>
  <c r="E28" i="1"/>
  <c r="F27" i="1"/>
  <c r="E27" i="1"/>
  <c r="I20" i="1"/>
  <c r="D18" i="1"/>
  <c r="D28" i="1" s="1"/>
</calcChain>
</file>

<file path=xl/sharedStrings.xml><?xml version="1.0" encoding="utf-8"?>
<sst xmlns="http://schemas.openxmlformats.org/spreadsheetml/2006/main" count="248" uniqueCount="85">
  <si>
    <t xml:space="preserve">Tab. 3. FORMY OCHRONY PRZYRODY W LASACH PAŃSTWOWYCH: </t>
  </si>
  <si>
    <t xml:space="preserve">             PARKI KRAJOBRAZOWE, OBSZARY CHRONIONEGO KRAJOBRAZU</t>
  </si>
  <si>
    <t>RDLP</t>
  </si>
  <si>
    <t>Szczecinek</t>
  </si>
  <si>
    <t>wg stanu na 31.12.2016 r.</t>
  </si>
  <si>
    <t>Lp.</t>
  </si>
  <si>
    <t>Nazwa parku krajobrazowego</t>
  </si>
  <si>
    <t>Parki krajobrazowe</t>
  </si>
  <si>
    <t>Nazwa obszaru chronionego krajobrazu</t>
  </si>
  <si>
    <t>Obszary chronionego krajobrazu</t>
  </si>
  <si>
    <t>Ogółem</t>
  </si>
  <si>
    <t>Pow. zredukowana*</t>
  </si>
  <si>
    <t>Nadleśnictwo</t>
  </si>
  <si>
    <t>Powierzchnia</t>
  </si>
  <si>
    <t>pow. leśna</t>
  </si>
  <si>
    <t>leśna</t>
  </si>
  <si>
    <t>pow. nieleśna</t>
  </si>
  <si>
    <t>nieleśna</t>
  </si>
  <si>
    <t>(ha)</t>
  </si>
  <si>
    <t>Dolina Słupi</t>
  </si>
  <si>
    <t>Bytów</t>
  </si>
  <si>
    <t>"D" (Choszczno-Drawno)</t>
  </si>
  <si>
    <t xml:space="preserve">Drawsko </t>
  </si>
  <si>
    <t>1.</t>
  </si>
  <si>
    <t>Leśny Dwór</t>
  </si>
  <si>
    <t>Dolina Piławy</t>
  </si>
  <si>
    <t>Borne Sulinowo</t>
  </si>
  <si>
    <t>2.</t>
  </si>
  <si>
    <t>Łupawa</t>
  </si>
  <si>
    <t>Dolina Radwi</t>
  </si>
  <si>
    <t>Bobolice</t>
  </si>
  <si>
    <t>3.</t>
  </si>
  <si>
    <t>Drawski Park Krajobrazowy</t>
  </si>
  <si>
    <t>Czaplinek</t>
  </si>
  <si>
    <t>Manowo</t>
  </si>
  <si>
    <t>4.</t>
  </si>
  <si>
    <t>Połczyn</t>
  </si>
  <si>
    <t>Tychowo</t>
  </si>
  <si>
    <t>5.</t>
  </si>
  <si>
    <t>Świdwin</t>
  </si>
  <si>
    <t>Dolina Rzeki  Debrzynki</t>
  </si>
  <si>
    <t>Człuchów</t>
  </si>
  <si>
    <t>6.</t>
  </si>
  <si>
    <t>Świerczyna</t>
  </si>
  <si>
    <t>Dolina rzeki Płytnicy</t>
  </si>
  <si>
    <t>Czarnobór</t>
  </si>
  <si>
    <t>7.</t>
  </si>
  <si>
    <t xml:space="preserve">Złocieniec </t>
  </si>
  <si>
    <t>Fragment Borów Tucholskich</t>
  </si>
  <si>
    <t>Niedźwiady</t>
  </si>
  <si>
    <t>8.</t>
  </si>
  <si>
    <t>Iński Park Krajobrazowy</t>
  </si>
  <si>
    <t>Drawsko</t>
  </si>
  <si>
    <t xml:space="preserve">Fragment Borów Tucholskich </t>
  </si>
  <si>
    <t>Osusznica</t>
  </si>
  <si>
    <t>9.</t>
  </si>
  <si>
    <t>Razem RDLP</t>
  </si>
  <si>
    <t>Jeziora Szczecineckie</t>
  </si>
  <si>
    <t>Jezioro Bobęcińskie Wielkie ze Skibską Górą</t>
  </si>
  <si>
    <t>Miastko</t>
  </si>
  <si>
    <t>Jezioro Łętowskie oraz okolice Kępic</t>
  </si>
  <si>
    <t>Sławno</t>
  </si>
  <si>
    <t>Warcino</t>
  </si>
  <si>
    <t>Koszaliński Pas  Nadmorski</t>
  </si>
  <si>
    <t>Gościno</t>
  </si>
  <si>
    <t>Koszaliński Pas Nadmorski</t>
  </si>
  <si>
    <t>Karnieszewice</t>
  </si>
  <si>
    <t>Las Drzonowski</t>
  </si>
  <si>
    <t>Obszar na Wschód od Jeziora Bielsko</t>
  </si>
  <si>
    <t>Okolice Jezior Krępsko i Szczytno</t>
  </si>
  <si>
    <t xml:space="preserve">Okolice Jezior Krępsko i Szczytno </t>
  </si>
  <si>
    <t>Czarne Człuchowskie</t>
  </si>
  <si>
    <t>Okolice Polanowa</t>
  </si>
  <si>
    <t>Polanów</t>
  </si>
  <si>
    <t>Okolice Żydowo - Biały Bór</t>
  </si>
  <si>
    <t>Pas Pobrzeża na Wschód od Ustki</t>
  </si>
  <si>
    <t>Ustka</t>
  </si>
  <si>
    <t>Pas Pobrzeża na Zachód od Ustki</t>
  </si>
  <si>
    <t>Pojezierze Drawskie</t>
  </si>
  <si>
    <t>Pojezierze Wałeckie i Dolina Gwdy</t>
  </si>
  <si>
    <t>Zespół Jezior Człuchowskich**</t>
  </si>
  <si>
    <t>Zródliskowy obszar rzeki Wieprzy i Studnicy na wschód od Miastka</t>
  </si>
  <si>
    <t>Dretyń</t>
  </si>
  <si>
    <t>Źródliskowy obszar Brdy i Wieprzy na wschód od Miastka</t>
  </si>
  <si>
    <t>*pow. zredukowana bez rezerwatów,obszarów Natura 2000, użytków ekologicznych, stanowisk dokument., zespołów przyrodniczo-krajobrazowych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</si>
</sst>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13" x14ac:knownFonts="1">
    <font>
      <sz val="10"/>
      <name val="Arial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  <charset val="238"/>
    </font>
    <font>
      <u/>
      <sz val="12"/>
      <name val="Arial CE"/>
      <family val="2"/>
      <charset val="238"/>
    </font>
    <font>
      <sz val="12"/>
      <color rgb="FFFF0000"/>
      <name val="Arial CE"/>
      <family val="2"/>
      <charset val="238"/>
    </font>
    <font>
      <b/>
      <sz val="12"/>
      <name val="Arial CE"/>
      <charset val="238"/>
    </font>
    <font>
      <b/>
      <sz val="12"/>
      <color rgb="FFFF0000"/>
      <name val="Arial CE"/>
      <charset val="238"/>
    </font>
    <font>
      <b/>
      <sz val="12"/>
      <name val="Arial"/>
      <family val="2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auto="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2" fillId="0" borderId="1" xfId="1" applyFont="1" applyFill="1" applyBorder="1"/>
    <xf numFmtId="0" fontId="3" fillId="0" borderId="1" xfId="1" applyFont="1" applyFill="1" applyBorder="1"/>
    <xf numFmtId="0" fontId="3" fillId="0" borderId="0" xfId="1" applyFont="1" applyFill="1" applyBorder="1"/>
    <xf numFmtId="2" fontId="3" fillId="0" borderId="0" xfId="1" applyNumberFormat="1" applyFont="1" applyFill="1" applyBorder="1"/>
    <xf numFmtId="164" fontId="3" fillId="0" borderId="0" xfId="1" applyNumberFormat="1" applyFont="1" applyFill="1" applyBorder="1"/>
    <xf numFmtId="164" fontId="5" fillId="0" borderId="2" xfId="1" applyNumberFormat="1" applyFont="1" applyFill="1" applyBorder="1" applyAlignment="1">
      <alignment horizontal="center"/>
    </xf>
    <xf numFmtId="0" fontId="6" fillId="0" borderId="3" xfId="0" applyFont="1" applyFill="1" applyBorder="1"/>
    <xf numFmtId="2" fontId="5" fillId="0" borderId="0" xfId="0" applyNumberFormat="1" applyFont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/>
    </xf>
    <xf numFmtId="2" fontId="5" fillId="2" borderId="7" xfId="1" applyNumberFormat="1" applyFont="1" applyFill="1" applyBorder="1" applyAlignment="1">
      <alignment horizontal="center"/>
    </xf>
    <xf numFmtId="2" fontId="5" fillId="2" borderId="8" xfId="1" applyNumberFormat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/>
    </xf>
    <xf numFmtId="164" fontId="5" fillId="2" borderId="7" xfId="1" applyNumberFormat="1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0" fontId="1" fillId="0" borderId="0" xfId="1"/>
    <xf numFmtId="0" fontId="5" fillId="2" borderId="1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/>
    </xf>
    <xf numFmtId="2" fontId="5" fillId="2" borderId="11" xfId="1" applyNumberFormat="1" applyFont="1" applyFill="1" applyBorder="1"/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/>
    </xf>
    <xf numFmtId="0" fontId="5" fillId="2" borderId="11" xfId="1" applyFont="1" applyFill="1" applyBorder="1"/>
    <xf numFmtId="2" fontId="7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 vertical="center"/>
    </xf>
    <xf numFmtId="2" fontId="5" fillId="2" borderId="11" xfId="1" applyNumberFormat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2" fontId="5" fillId="2" borderId="5" xfId="1" applyNumberFormat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0" fillId="0" borderId="6" xfId="0" applyBorder="1"/>
    <xf numFmtId="49" fontId="5" fillId="3" borderId="5" xfId="1" applyNumberFormat="1" applyFont="1" applyFill="1" applyBorder="1" applyAlignment="1">
      <alignment horizontal="left" wrapText="1"/>
    </xf>
    <xf numFmtId="49" fontId="5" fillId="3" borderId="5" xfId="1" applyNumberFormat="1" applyFont="1" applyFill="1" applyBorder="1" applyAlignment="1">
      <alignment horizontal="left"/>
    </xf>
    <xf numFmtId="0" fontId="8" fillId="0" borderId="5" xfId="1" applyFont="1" applyBorder="1" applyAlignment="1">
      <alignment horizontal="right"/>
    </xf>
    <xf numFmtId="2" fontId="5" fillId="0" borderId="5" xfId="1" applyNumberFormat="1" applyFont="1" applyBorder="1" applyAlignment="1">
      <alignment horizontal="right"/>
    </xf>
    <xf numFmtId="2" fontId="5" fillId="0" borderId="8" xfId="1" applyNumberFormat="1" applyFont="1" applyBorder="1"/>
    <xf numFmtId="49" fontId="4" fillId="0" borderId="9" xfId="1" applyNumberFormat="1" applyFont="1" applyBorder="1" applyAlignment="1">
      <alignment horizontal="left" wrapText="1"/>
    </xf>
    <xf numFmtId="49" fontId="4" fillId="0" borderId="16" xfId="1" applyNumberFormat="1" applyFont="1" applyBorder="1" applyAlignment="1">
      <alignment horizontal="left"/>
    </xf>
    <xf numFmtId="164" fontId="4" fillId="0" borderId="5" xfId="1" applyNumberFormat="1" applyFont="1" applyBorder="1"/>
    <xf numFmtId="0" fontId="5" fillId="3" borderId="14" xfId="1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>
      <alignment horizontal="left" wrapText="1"/>
    </xf>
    <xf numFmtId="49" fontId="5" fillId="3" borderId="14" xfId="1" applyNumberFormat="1" applyFont="1" applyFill="1" applyBorder="1" applyAlignment="1">
      <alignment horizontal="left"/>
    </xf>
    <xf numFmtId="2" fontId="5" fillId="0" borderId="14" xfId="1" applyNumberFormat="1" applyFont="1" applyBorder="1" applyAlignment="1">
      <alignment horizontal="right"/>
    </xf>
    <xf numFmtId="2" fontId="5" fillId="0" borderId="17" xfId="1" applyNumberFormat="1" applyFont="1" applyBorder="1"/>
    <xf numFmtId="49" fontId="4" fillId="0" borderId="15" xfId="1" applyNumberFormat="1" applyFont="1" applyBorder="1" applyAlignment="1">
      <alignment horizontal="left" wrapText="1"/>
    </xf>
    <xf numFmtId="49" fontId="4" fillId="0" borderId="18" xfId="1" applyNumberFormat="1" applyFont="1" applyBorder="1" applyAlignment="1">
      <alignment horizontal="left"/>
    </xf>
    <xf numFmtId="2" fontId="4" fillId="0" borderId="14" xfId="1" applyNumberFormat="1" applyFont="1" applyBorder="1" applyAlignment="1">
      <alignment horizontal="right"/>
    </xf>
    <xf numFmtId="164" fontId="4" fillId="0" borderId="14" xfId="1" applyNumberFormat="1" applyFont="1" applyBorder="1"/>
    <xf numFmtId="0" fontId="1" fillId="0" borderId="0" xfId="1" applyFont="1"/>
    <xf numFmtId="164" fontId="1" fillId="0" borderId="0" xfId="1" applyNumberFormat="1"/>
    <xf numFmtId="1" fontId="1" fillId="0" borderId="0" xfId="1" applyNumberFormat="1"/>
    <xf numFmtId="49" fontId="9" fillId="3" borderId="5" xfId="1" applyNumberFormat="1" applyFont="1" applyFill="1" applyBorder="1" applyAlignment="1">
      <alignment horizontal="left" wrapText="1"/>
    </xf>
    <xf numFmtId="49" fontId="9" fillId="3" borderId="5" xfId="1" applyNumberFormat="1" applyFont="1" applyFill="1" applyBorder="1" applyAlignment="1">
      <alignment horizontal="left"/>
    </xf>
    <xf numFmtId="0" fontId="10" fillId="0" borderId="5" xfId="1" applyFont="1" applyBorder="1" applyAlignment="1">
      <alignment horizontal="right"/>
    </xf>
    <xf numFmtId="2" fontId="9" fillId="0" borderId="5" xfId="1" applyNumberFormat="1" applyFont="1" applyBorder="1" applyAlignment="1">
      <alignment horizontal="right"/>
    </xf>
    <xf numFmtId="2" fontId="9" fillId="0" borderId="8" xfId="1" applyNumberFormat="1" applyFont="1" applyBorder="1"/>
    <xf numFmtId="49" fontId="9" fillId="3" borderId="14" xfId="1" applyNumberFormat="1" applyFont="1" applyFill="1" applyBorder="1" applyAlignment="1">
      <alignment horizontal="left" wrapText="1"/>
    </xf>
    <xf numFmtId="49" fontId="9" fillId="3" borderId="14" xfId="1" applyNumberFormat="1" applyFont="1" applyFill="1" applyBorder="1" applyAlignment="1">
      <alignment horizontal="left"/>
    </xf>
    <xf numFmtId="2" fontId="9" fillId="0" borderId="14" xfId="1" applyNumberFormat="1" applyFont="1" applyBorder="1" applyAlignment="1">
      <alignment horizontal="right"/>
    </xf>
    <xf numFmtId="2" fontId="9" fillId="0" borderId="17" xfId="1" applyNumberFormat="1" applyFont="1" applyBorder="1"/>
    <xf numFmtId="49" fontId="5" fillId="3" borderId="5" xfId="1" applyNumberFormat="1" applyFont="1" applyFill="1" applyBorder="1"/>
    <xf numFmtId="49" fontId="5" fillId="3" borderId="14" xfId="1" applyNumberFormat="1" applyFont="1" applyFill="1" applyBorder="1"/>
    <xf numFmtId="49" fontId="11" fillId="0" borderId="9" xfId="1" applyNumberFormat="1" applyFont="1" applyBorder="1" applyAlignment="1">
      <alignment horizontal="left" wrapText="1"/>
    </xf>
    <xf numFmtId="49" fontId="11" fillId="0" borderId="16" xfId="1" applyNumberFormat="1" applyFont="1" applyBorder="1" applyAlignment="1">
      <alignment horizontal="left"/>
    </xf>
    <xf numFmtId="164" fontId="11" fillId="0" borderId="5" xfId="1" applyNumberFormat="1" applyFont="1" applyBorder="1"/>
    <xf numFmtId="49" fontId="11" fillId="0" borderId="15" xfId="1" applyNumberFormat="1" applyFont="1" applyBorder="1" applyAlignment="1">
      <alignment horizontal="left" wrapText="1"/>
    </xf>
    <xf numFmtId="49" fontId="11" fillId="0" borderId="18" xfId="1" applyNumberFormat="1" applyFont="1" applyBorder="1" applyAlignment="1">
      <alignment horizontal="left"/>
    </xf>
    <xf numFmtId="2" fontId="11" fillId="0" borderId="14" xfId="1" applyNumberFormat="1" applyFont="1" applyBorder="1" applyAlignment="1">
      <alignment horizontal="right"/>
    </xf>
    <xf numFmtId="164" fontId="11" fillId="0" borderId="14" xfId="1" applyNumberFormat="1" applyFont="1" applyBorder="1"/>
    <xf numFmtId="0" fontId="12" fillId="0" borderId="0" xfId="1" applyFont="1"/>
    <xf numFmtId="2" fontId="1" fillId="0" borderId="0" xfId="1" applyNumberFormat="1"/>
    <xf numFmtId="3" fontId="1" fillId="0" borderId="0" xfId="1" applyNumberFormat="1"/>
    <xf numFmtId="4" fontId="1" fillId="0" borderId="0" xfId="1" applyNumberFormat="1"/>
    <xf numFmtId="2" fontId="12" fillId="0" borderId="0" xfId="1" applyNumberFormat="1" applyFont="1"/>
    <xf numFmtId="164" fontId="12" fillId="0" borderId="0" xfId="1" applyNumberFormat="1" applyFont="1"/>
    <xf numFmtId="2" fontId="0" fillId="0" borderId="0" xfId="0" applyNumberFormat="1"/>
    <xf numFmtId="165" fontId="0" fillId="0" borderId="0" xfId="0" applyNumberFormat="1"/>
    <xf numFmtId="164" fontId="0" fillId="0" borderId="0" xfId="0" applyNumberFormat="1"/>
  </cellXfs>
  <cellStyles count="4">
    <cellStyle name="Dziesiętny 2" xfId="2"/>
    <cellStyle name="Normalny" xfId="0" builtinId="0"/>
    <cellStyle name="Normalny 2" xfId="3"/>
    <cellStyle name="Normalny_Arkusz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Q101"/>
  <sheetViews>
    <sheetView tabSelected="1" zoomScaleNormal="100" workbookViewId="0">
      <selection activeCell="G2" sqref="G2"/>
    </sheetView>
  </sheetViews>
  <sheetFormatPr defaultRowHeight="12.75" x14ac:dyDescent="0.2"/>
  <cols>
    <col min="1" max="1" width="6.5703125" customWidth="1"/>
    <col min="2" max="3" width="19.5703125" customWidth="1"/>
    <col min="4" max="4" width="16.85546875" bestFit="1" customWidth="1"/>
    <col min="5" max="5" width="16.7109375" style="91" customWidth="1"/>
    <col min="6" max="8" width="21.140625" style="91" customWidth="1"/>
    <col min="9" max="9" width="16.85546875" style="93" bestFit="1" customWidth="1"/>
    <col min="10" max="10" width="18.85546875" customWidth="1"/>
    <col min="11" max="11" width="23" customWidth="1"/>
  </cols>
  <sheetData>
    <row r="1" spans="1:17" s="5" customFormat="1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4"/>
      <c r="J1" s="2"/>
      <c r="K1" s="2"/>
      <c r="L1" s="2"/>
      <c r="M1" s="2"/>
    </row>
    <row r="2" spans="1:17" s="5" customFormat="1" ht="16.5" thickBot="1" x14ac:dyDescent="0.3">
      <c r="A2" s="6" t="s">
        <v>1</v>
      </c>
      <c r="B2" s="7"/>
      <c r="C2" s="8"/>
      <c r="D2" s="8"/>
      <c r="E2" s="9"/>
      <c r="F2" s="9"/>
      <c r="G2" s="9"/>
      <c r="H2" s="9"/>
      <c r="I2" s="10"/>
      <c r="J2" s="2"/>
      <c r="K2" s="2"/>
      <c r="L2" s="2"/>
      <c r="M2" s="2"/>
    </row>
    <row r="3" spans="1:17" ht="15.75" thickBot="1" x14ac:dyDescent="0.25">
      <c r="A3" s="11" t="s">
        <v>2</v>
      </c>
      <c r="B3" s="12" t="s">
        <v>3</v>
      </c>
      <c r="D3" s="13"/>
      <c r="E3" s="13"/>
      <c r="F3" s="13"/>
      <c r="G3" s="13"/>
      <c r="H3" s="13"/>
      <c r="I3" s="13"/>
      <c r="J3" s="13"/>
      <c r="K3" s="14" t="s">
        <v>4</v>
      </c>
      <c r="L3" s="13"/>
      <c r="M3" s="13"/>
      <c r="N3" s="13"/>
      <c r="O3" s="13"/>
      <c r="P3" s="13"/>
      <c r="Q3" s="13"/>
    </row>
    <row r="4" spans="1:17" ht="15.75" customHeight="1" thickBot="1" x14ac:dyDescent="0.25">
      <c r="A4" s="15" t="s">
        <v>5</v>
      </c>
      <c r="B4" s="16" t="s">
        <v>6</v>
      </c>
      <c r="C4" s="17"/>
      <c r="D4" s="18" t="s">
        <v>7</v>
      </c>
      <c r="E4" s="19"/>
      <c r="F4" s="20"/>
      <c r="G4" s="21" t="s">
        <v>8</v>
      </c>
      <c r="H4" s="22"/>
      <c r="I4" s="23" t="s">
        <v>9</v>
      </c>
      <c r="J4" s="24"/>
      <c r="K4" s="25"/>
      <c r="L4" s="26"/>
      <c r="M4" s="26"/>
    </row>
    <row r="5" spans="1:17" ht="15.75" thickBot="1" x14ac:dyDescent="0.25">
      <c r="A5" s="27"/>
      <c r="B5" s="28"/>
      <c r="C5" s="29"/>
      <c r="D5" s="30" t="s">
        <v>10</v>
      </c>
      <c r="E5" s="30"/>
      <c r="F5" s="31" t="s">
        <v>11</v>
      </c>
      <c r="G5" s="32"/>
      <c r="H5" s="33"/>
      <c r="I5" s="34" t="s">
        <v>10</v>
      </c>
      <c r="J5" s="34"/>
      <c r="K5" s="35" t="s">
        <v>11</v>
      </c>
      <c r="L5" s="26"/>
      <c r="M5" s="26"/>
    </row>
    <row r="6" spans="1:17" ht="15.75" thickBot="1" x14ac:dyDescent="0.25">
      <c r="A6" s="27"/>
      <c r="B6" s="28"/>
      <c r="C6" s="29" t="s">
        <v>12</v>
      </c>
      <c r="D6" s="15" t="s">
        <v>13</v>
      </c>
      <c r="E6" s="36" t="s">
        <v>14</v>
      </c>
      <c r="F6" s="36" t="s">
        <v>15</v>
      </c>
      <c r="G6" s="32"/>
      <c r="H6" s="33" t="s">
        <v>12</v>
      </c>
      <c r="I6" s="15" t="s">
        <v>13</v>
      </c>
      <c r="J6" s="37" t="s">
        <v>14</v>
      </c>
      <c r="K6" s="37" t="s">
        <v>15</v>
      </c>
      <c r="L6" s="26"/>
      <c r="M6" s="26"/>
    </row>
    <row r="7" spans="1:17" ht="15.75" thickBot="1" x14ac:dyDescent="0.25">
      <c r="A7" s="27"/>
      <c r="B7" s="28"/>
      <c r="C7" s="29"/>
      <c r="D7" s="38"/>
      <c r="E7" s="39" t="s">
        <v>16</v>
      </c>
      <c r="F7" s="39" t="s">
        <v>17</v>
      </c>
      <c r="G7" s="32"/>
      <c r="H7" s="33"/>
      <c r="I7" s="27"/>
      <c r="J7" s="40" t="s">
        <v>16</v>
      </c>
      <c r="K7" s="40" t="s">
        <v>17</v>
      </c>
      <c r="L7" s="26"/>
      <c r="M7" s="26"/>
    </row>
    <row r="8" spans="1:17" ht="15.75" thickBot="1" x14ac:dyDescent="0.25">
      <c r="A8" s="27"/>
      <c r="B8" s="28"/>
      <c r="C8" s="29"/>
      <c r="D8" s="41" t="s">
        <v>18</v>
      </c>
      <c r="E8" s="42" t="s">
        <v>18</v>
      </c>
      <c r="F8" s="42" t="s">
        <v>18</v>
      </c>
      <c r="G8" s="43"/>
      <c r="H8" s="33"/>
      <c r="I8" s="44" t="s">
        <v>18</v>
      </c>
      <c r="J8" s="45" t="s">
        <v>18</v>
      </c>
      <c r="K8" s="45" t="s">
        <v>18</v>
      </c>
      <c r="L8" s="26"/>
      <c r="M8" s="26"/>
    </row>
    <row r="9" spans="1:17" ht="15" x14ac:dyDescent="0.2">
      <c r="A9" s="46"/>
      <c r="B9" s="47" t="s">
        <v>19</v>
      </c>
      <c r="C9" s="48" t="s">
        <v>20</v>
      </c>
      <c r="D9" s="49"/>
      <c r="E9" s="50">
        <v>10097.49</v>
      </c>
      <c r="F9" s="51">
        <v>2.41</v>
      </c>
      <c r="G9" s="52" t="s">
        <v>21</v>
      </c>
      <c r="H9" s="53" t="s">
        <v>22</v>
      </c>
      <c r="I9" s="54"/>
      <c r="J9" s="54">
        <v>86.6</v>
      </c>
      <c r="K9" s="54">
        <v>0</v>
      </c>
      <c r="L9" s="26"/>
      <c r="M9" s="26"/>
    </row>
    <row r="10" spans="1:17" ht="15.75" thickBot="1" x14ac:dyDescent="0.25">
      <c r="A10" s="55" t="s">
        <v>23</v>
      </c>
      <c r="B10" s="56"/>
      <c r="C10" s="57"/>
      <c r="D10" s="58">
        <v>10677.22</v>
      </c>
      <c r="E10" s="58">
        <v>579.73</v>
      </c>
      <c r="F10" s="59">
        <v>0</v>
      </c>
      <c r="G10" s="60"/>
      <c r="H10" s="61"/>
      <c r="I10" s="62">
        <v>105.6</v>
      </c>
      <c r="J10" s="63">
        <v>19</v>
      </c>
      <c r="K10" s="63">
        <v>0</v>
      </c>
      <c r="L10" s="64"/>
      <c r="M10" s="65"/>
    </row>
    <row r="11" spans="1:17" ht="15" x14ac:dyDescent="0.2">
      <c r="A11" s="46"/>
      <c r="B11" s="47" t="s">
        <v>19</v>
      </c>
      <c r="C11" s="48" t="s">
        <v>24</v>
      </c>
      <c r="D11" s="49"/>
      <c r="E11" s="50">
        <v>13502</v>
      </c>
      <c r="F11" s="51">
        <v>0</v>
      </c>
      <c r="G11" s="52" t="s">
        <v>25</v>
      </c>
      <c r="H11" s="53" t="s">
        <v>26</v>
      </c>
      <c r="I11" s="54"/>
      <c r="J11" s="54">
        <v>1640.78</v>
      </c>
      <c r="K11" s="54">
        <v>1.42</v>
      </c>
      <c r="L11" s="64"/>
      <c r="M11" s="26"/>
    </row>
    <row r="12" spans="1:17" ht="15.75" thickBot="1" x14ac:dyDescent="0.25">
      <c r="A12" s="55" t="s">
        <v>27</v>
      </c>
      <c r="B12" s="56" t="s">
        <v>19</v>
      </c>
      <c r="C12" s="57" t="s">
        <v>24</v>
      </c>
      <c r="D12" s="58">
        <v>14058</v>
      </c>
      <c r="E12" s="58">
        <v>556</v>
      </c>
      <c r="F12" s="59">
        <v>0</v>
      </c>
      <c r="G12" s="60" t="s">
        <v>25</v>
      </c>
      <c r="H12" s="61" t="s">
        <v>26</v>
      </c>
      <c r="I12" s="62">
        <v>1801.1</v>
      </c>
      <c r="J12" s="63">
        <v>160.32</v>
      </c>
      <c r="K12" s="63">
        <v>0</v>
      </c>
      <c r="L12" s="64"/>
      <c r="M12" s="66"/>
    </row>
    <row r="13" spans="1:17" ht="15" x14ac:dyDescent="0.2">
      <c r="A13" s="46"/>
      <c r="B13" s="47" t="s">
        <v>19</v>
      </c>
      <c r="C13" s="48" t="s">
        <v>28</v>
      </c>
      <c r="D13" s="49"/>
      <c r="E13" s="50">
        <v>1770.83</v>
      </c>
      <c r="F13" s="51">
        <v>20.74</v>
      </c>
      <c r="G13" s="52" t="s">
        <v>29</v>
      </c>
      <c r="H13" s="53" t="s">
        <v>30</v>
      </c>
      <c r="I13" s="54"/>
      <c r="J13" s="54">
        <v>493.42</v>
      </c>
      <c r="K13" s="54">
        <v>493.42</v>
      </c>
      <c r="L13" s="64"/>
      <c r="M13" s="26"/>
    </row>
    <row r="14" spans="1:17" ht="15.75" thickBot="1" x14ac:dyDescent="0.25">
      <c r="A14" s="55" t="s">
        <v>31</v>
      </c>
      <c r="B14" s="56" t="s">
        <v>19</v>
      </c>
      <c r="C14" s="57" t="s">
        <v>28</v>
      </c>
      <c r="D14" s="58">
        <v>1842.43</v>
      </c>
      <c r="E14" s="58">
        <v>71.599999999999994</v>
      </c>
      <c r="F14" s="59">
        <v>0.44</v>
      </c>
      <c r="G14" s="60" t="s">
        <v>29</v>
      </c>
      <c r="H14" s="61" t="s">
        <v>30</v>
      </c>
      <c r="I14" s="62">
        <v>525.16</v>
      </c>
      <c r="J14" s="63">
        <v>31.74</v>
      </c>
      <c r="K14" s="63">
        <v>30.18</v>
      </c>
      <c r="L14" s="64"/>
      <c r="M14" s="65"/>
    </row>
    <row r="15" spans="1:17" ht="15" x14ac:dyDescent="0.2">
      <c r="A15" s="46"/>
      <c r="B15" s="47" t="s">
        <v>32</v>
      </c>
      <c r="C15" s="48" t="s">
        <v>33</v>
      </c>
      <c r="D15" s="49"/>
      <c r="E15" s="50">
        <v>4502.8999999999996</v>
      </c>
      <c r="F15" s="51">
        <v>0</v>
      </c>
      <c r="G15" s="52" t="s">
        <v>29</v>
      </c>
      <c r="H15" s="53" t="s">
        <v>34</v>
      </c>
      <c r="I15" s="54"/>
      <c r="J15" s="54">
        <v>1463.21</v>
      </c>
      <c r="K15" s="54">
        <v>378.44</v>
      </c>
      <c r="L15" s="64"/>
      <c r="M15" s="26"/>
    </row>
    <row r="16" spans="1:17" ht="15.75" thickBot="1" x14ac:dyDescent="0.25">
      <c r="A16" s="55" t="s">
        <v>35</v>
      </c>
      <c r="B16" s="56" t="s">
        <v>32</v>
      </c>
      <c r="C16" s="57" t="s">
        <v>33</v>
      </c>
      <c r="D16" s="58">
        <v>4856.82</v>
      </c>
      <c r="E16" s="58">
        <v>353.92</v>
      </c>
      <c r="F16" s="59">
        <v>0</v>
      </c>
      <c r="G16" s="60" t="s">
        <v>29</v>
      </c>
      <c r="H16" s="61" t="s">
        <v>34</v>
      </c>
      <c r="I16" s="62">
        <v>1564.27</v>
      </c>
      <c r="J16" s="63">
        <v>101.06</v>
      </c>
      <c r="K16" s="63">
        <v>6</v>
      </c>
      <c r="L16" s="64"/>
      <c r="M16" s="65"/>
    </row>
    <row r="17" spans="1:13" ht="15" x14ac:dyDescent="0.2">
      <c r="A17" s="46"/>
      <c r="B17" s="47" t="s">
        <v>32</v>
      </c>
      <c r="C17" s="48" t="s">
        <v>36</v>
      </c>
      <c r="D17" s="49"/>
      <c r="E17" s="50">
        <v>5777.19</v>
      </c>
      <c r="F17" s="51">
        <v>0</v>
      </c>
      <c r="G17" s="52" t="s">
        <v>29</v>
      </c>
      <c r="H17" s="53" t="s">
        <v>37</v>
      </c>
      <c r="I17" s="54"/>
      <c r="J17" s="54">
        <v>470.28</v>
      </c>
      <c r="K17" s="54">
        <v>470.28</v>
      </c>
      <c r="L17" s="64"/>
      <c r="M17" s="26"/>
    </row>
    <row r="18" spans="1:13" ht="15.75" thickBot="1" x14ac:dyDescent="0.25">
      <c r="A18" s="55" t="s">
        <v>38</v>
      </c>
      <c r="B18" s="56" t="s">
        <v>32</v>
      </c>
      <c r="C18" s="57" t="s">
        <v>36</v>
      </c>
      <c r="D18" s="58">
        <f>SUM(E17,E18)</f>
        <v>6178.3499999999995</v>
      </c>
      <c r="E18" s="58">
        <v>401.16</v>
      </c>
      <c r="F18" s="59">
        <v>0</v>
      </c>
      <c r="G18" s="60" t="s">
        <v>29</v>
      </c>
      <c r="H18" s="61" t="s">
        <v>37</v>
      </c>
      <c r="I18" s="62">
        <v>477.53</v>
      </c>
      <c r="J18" s="63">
        <v>7.25</v>
      </c>
      <c r="K18" s="63">
        <v>7.25</v>
      </c>
      <c r="L18" s="64"/>
      <c r="M18" s="65"/>
    </row>
    <row r="19" spans="1:13" ht="15" x14ac:dyDescent="0.2">
      <c r="A19" s="46"/>
      <c r="B19" s="47" t="s">
        <v>32</v>
      </c>
      <c r="C19" s="48" t="s">
        <v>39</v>
      </c>
      <c r="D19" s="49"/>
      <c r="E19" s="50">
        <v>148.91</v>
      </c>
      <c r="F19" s="51">
        <v>148.91</v>
      </c>
      <c r="G19" s="52" t="s">
        <v>40</v>
      </c>
      <c r="H19" s="53" t="s">
        <v>41</v>
      </c>
      <c r="I19" s="54"/>
      <c r="J19" s="54">
        <v>277.85000000000002</v>
      </c>
      <c r="K19" s="54">
        <v>277.85000000000002</v>
      </c>
      <c r="L19" s="64"/>
      <c r="M19" s="26"/>
    </row>
    <row r="20" spans="1:13" ht="15.75" thickBot="1" x14ac:dyDescent="0.25">
      <c r="A20" s="55" t="s">
        <v>42</v>
      </c>
      <c r="B20" s="56" t="s">
        <v>32</v>
      </c>
      <c r="C20" s="57" t="s">
        <v>39</v>
      </c>
      <c r="D20" s="58">
        <v>159.75</v>
      </c>
      <c r="E20" s="58">
        <v>10.84</v>
      </c>
      <c r="F20" s="59">
        <v>10.84</v>
      </c>
      <c r="G20" s="60" t="s">
        <v>40</v>
      </c>
      <c r="H20" s="61" t="s">
        <v>41</v>
      </c>
      <c r="I20" s="62">
        <f>SUM(J19,J20)</f>
        <v>317.06</v>
      </c>
      <c r="J20" s="63">
        <v>39.21</v>
      </c>
      <c r="K20" s="63">
        <v>39.21</v>
      </c>
      <c r="L20" s="64"/>
      <c r="M20" s="65"/>
    </row>
    <row r="21" spans="1:13" ht="15" x14ac:dyDescent="0.2">
      <c r="A21" s="46"/>
      <c r="B21" s="47" t="s">
        <v>32</v>
      </c>
      <c r="C21" s="48" t="s">
        <v>43</v>
      </c>
      <c r="D21" s="49"/>
      <c r="E21" s="50">
        <v>142.72999999999999</v>
      </c>
      <c r="F21" s="51">
        <v>0</v>
      </c>
      <c r="G21" s="52" t="s">
        <v>44</v>
      </c>
      <c r="H21" s="53" t="s">
        <v>45</v>
      </c>
      <c r="I21" s="54"/>
      <c r="J21" s="54">
        <v>1105.43</v>
      </c>
      <c r="K21" s="54">
        <v>92.43</v>
      </c>
      <c r="L21" s="64"/>
      <c r="M21" s="26"/>
    </row>
    <row r="22" spans="1:13" ht="15.75" thickBot="1" x14ac:dyDescent="0.25">
      <c r="A22" s="55" t="s">
        <v>46</v>
      </c>
      <c r="B22" s="56" t="s">
        <v>32</v>
      </c>
      <c r="C22" s="57" t="s">
        <v>43</v>
      </c>
      <c r="D22" s="58">
        <v>150.03</v>
      </c>
      <c r="E22" s="58">
        <v>7.3</v>
      </c>
      <c r="F22" s="59">
        <v>0</v>
      </c>
      <c r="G22" s="60" t="s">
        <v>44</v>
      </c>
      <c r="H22" s="61" t="s">
        <v>45</v>
      </c>
      <c r="I22" s="62">
        <v>1298.56</v>
      </c>
      <c r="J22" s="63">
        <v>193.13</v>
      </c>
      <c r="K22" s="63">
        <v>1.46</v>
      </c>
      <c r="L22" s="64"/>
      <c r="M22" s="66"/>
    </row>
    <row r="23" spans="1:13" ht="15" x14ac:dyDescent="0.2">
      <c r="A23" s="46"/>
      <c r="B23" s="47" t="s">
        <v>32</v>
      </c>
      <c r="C23" s="48" t="s">
        <v>47</v>
      </c>
      <c r="D23" s="49"/>
      <c r="E23" s="50">
        <v>1112.28</v>
      </c>
      <c r="F23" s="51">
        <v>1112.04</v>
      </c>
      <c r="G23" s="52" t="s">
        <v>48</v>
      </c>
      <c r="H23" s="53" t="s">
        <v>49</v>
      </c>
      <c r="I23" s="54"/>
      <c r="J23" s="54">
        <v>1060.9000000000001</v>
      </c>
      <c r="K23" s="54">
        <v>1048.5</v>
      </c>
      <c r="L23" s="64"/>
      <c r="M23" s="26"/>
    </row>
    <row r="24" spans="1:13" ht="15.75" thickBot="1" x14ac:dyDescent="0.25">
      <c r="A24" s="55" t="s">
        <v>50</v>
      </c>
      <c r="B24" s="56" t="s">
        <v>32</v>
      </c>
      <c r="C24" s="57" t="s">
        <v>47</v>
      </c>
      <c r="D24" s="58">
        <v>1179.6199999999999</v>
      </c>
      <c r="E24" s="58">
        <v>67.34</v>
      </c>
      <c r="F24" s="59">
        <v>57.83</v>
      </c>
      <c r="G24" s="60" t="s">
        <v>48</v>
      </c>
      <c r="H24" s="61" t="s">
        <v>49</v>
      </c>
      <c r="I24" s="62">
        <v>1132.01</v>
      </c>
      <c r="J24" s="63">
        <v>71.11</v>
      </c>
      <c r="K24" s="63">
        <v>40.880000000000003</v>
      </c>
      <c r="L24" s="64"/>
      <c r="M24" s="65"/>
    </row>
    <row r="25" spans="1:13" ht="15" x14ac:dyDescent="0.2">
      <c r="A25" s="46"/>
      <c r="B25" s="47" t="s">
        <v>51</v>
      </c>
      <c r="C25" s="48" t="s">
        <v>52</v>
      </c>
      <c r="D25" s="49"/>
      <c r="E25" s="50">
        <v>3.18</v>
      </c>
      <c r="F25" s="51">
        <v>3.18</v>
      </c>
      <c r="G25" s="52" t="s">
        <v>53</v>
      </c>
      <c r="H25" s="53" t="s">
        <v>54</v>
      </c>
      <c r="I25" s="54"/>
      <c r="J25" s="54">
        <v>6940.51</v>
      </c>
      <c r="K25" s="54">
        <v>3011.61</v>
      </c>
      <c r="L25" s="64"/>
      <c r="M25" s="26"/>
    </row>
    <row r="26" spans="1:13" ht="15.75" thickBot="1" x14ac:dyDescent="0.25">
      <c r="A26" s="55" t="s">
        <v>55</v>
      </c>
      <c r="B26" s="56" t="s">
        <v>51</v>
      </c>
      <c r="C26" s="57" t="s">
        <v>52</v>
      </c>
      <c r="D26" s="58">
        <v>8.51</v>
      </c>
      <c r="E26" s="58">
        <v>5.33</v>
      </c>
      <c r="F26" s="59">
        <v>5.33</v>
      </c>
      <c r="G26" s="60" t="s">
        <v>53</v>
      </c>
      <c r="H26" s="61" t="s">
        <v>54</v>
      </c>
      <c r="I26" s="62">
        <v>7441.22</v>
      </c>
      <c r="J26" s="63">
        <v>500.71</v>
      </c>
      <c r="K26" s="63">
        <v>224.95</v>
      </c>
      <c r="L26" s="64"/>
      <c r="M26" s="65"/>
    </row>
    <row r="27" spans="1:13" ht="15.75" x14ac:dyDescent="0.25">
      <c r="A27" s="46"/>
      <c r="B27" s="67" t="s">
        <v>56</v>
      </c>
      <c r="C27" s="68"/>
      <c r="D27" s="69"/>
      <c r="E27" s="70">
        <f>E9+E11+E13+E15+E17+E19+E21+E23+E25</f>
        <v>37057.510000000009</v>
      </c>
      <c r="F27" s="71">
        <f>F9+F11+F13+F15+F17+F19+F21+F23+F25</f>
        <v>1287.28</v>
      </c>
      <c r="G27" s="52" t="s">
        <v>57</v>
      </c>
      <c r="H27" s="53" t="s">
        <v>30</v>
      </c>
      <c r="I27" s="54"/>
      <c r="J27" s="54">
        <v>131.46</v>
      </c>
      <c r="K27" s="54">
        <v>131.46</v>
      </c>
      <c r="L27" s="64"/>
      <c r="M27" s="26"/>
    </row>
    <row r="28" spans="1:13" ht="16.5" thickBot="1" x14ac:dyDescent="0.3">
      <c r="A28" s="55"/>
      <c r="B28" s="72"/>
      <c r="C28" s="73"/>
      <c r="D28" s="74">
        <f>D10+D12+D14+D16+D18+D20+D22+D24+D26</f>
        <v>39110.730000000003</v>
      </c>
      <c r="E28" s="74">
        <f>E10+E12+E14+E16+E18+E20+E22+E24+E26</f>
        <v>2053.2199999999998</v>
      </c>
      <c r="F28" s="75">
        <f>F10+F12+F14+F16+F18+F20+F22+F24+F26</f>
        <v>74.44</v>
      </c>
      <c r="G28" s="60" t="s">
        <v>57</v>
      </c>
      <c r="H28" s="61" t="s">
        <v>30</v>
      </c>
      <c r="I28" s="62">
        <v>132.99</v>
      </c>
      <c r="J28" s="63">
        <v>1.53</v>
      </c>
      <c r="K28" s="63">
        <v>0.25</v>
      </c>
      <c r="L28" s="64"/>
      <c r="M28" s="65"/>
    </row>
    <row r="29" spans="1:13" ht="15" x14ac:dyDescent="0.2">
      <c r="A29" s="46"/>
      <c r="B29" s="76"/>
      <c r="C29" s="76"/>
      <c r="D29" s="49"/>
      <c r="E29" s="50"/>
      <c r="F29" s="51"/>
      <c r="G29" s="52" t="s">
        <v>57</v>
      </c>
      <c r="H29" s="53" t="s">
        <v>3</v>
      </c>
      <c r="I29" s="54"/>
      <c r="J29" s="54">
        <v>6660.2</v>
      </c>
      <c r="K29" s="54">
        <f>J29-517.27</f>
        <v>6142.93</v>
      </c>
      <c r="L29" s="64"/>
      <c r="M29" s="26"/>
    </row>
    <row r="30" spans="1:13" ht="15.75" thickBot="1" x14ac:dyDescent="0.25">
      <c r="A30" s="55"/>
      <c r="B30" s="77"/>
      <c r="C30" s="77"/>
      <c r="D30" s="58"/>
      <c r="E30" s="58"/>
      <c r="F30" s="59"/>
      <c r="G30" s="60" t="s">
        <v>57</v>
      </c>
      <c r="H30" s="61" t="s">
        <v>3</v>
      </c>
      <c r="I30" s="62">
        <v>7067.51</v>
      </c>
      <c r="J30" s="63">
        <v>407.31</v>
      </c>
      <c r="K30" s="63">
        <f>J30-110.4</f>
        <v>296.90999999999997</v>
      </c>
      <c r="L30" s="64"/>
      <c r="M30" s="65"/>
    </row>
    <row r="31" spans="1:13" ht="15" x14ac:dyDescent="0.2">
      <c r="A31" s="46"/>
      <c r="B31" s="76"/>
      <c r="C31" s="76"/>
      <c r="D31" s="49"/>
      <c r="E31" s="50"/>
      <c r="F31" s="51"/>
      <c r="G31" s="52" t="s">
        <v>58</v>
      </c>
      <c r="H31" s="53" t="s">
        <v>59</v>
      </c>
      <c r="I31" s="54"/>
      <c r="J31" s="54">
        <v>1517.8</v>
      </c>
      <c r="K31" s="54">
        <v>1517.8</v>
      </c>
      <c r="L31" s="64"/>
      <c r="M31" s="26"/>
    </row>
    <row r="32" spans="1:13" ht="15.75" thickBot="1" x14ac:dyDescent="0.25">
      <c r="A32" s="55"/>
      <c r="B32" s="77"/>
      <c r="C32" s="77"/>
      <c r="D32" s="58"/>
      <c r="E32" s="58"/>
      <c r="F32" s="59"/>
      <c r="G32" s="60" t="s">
        <v>58</v>
      </c>
      <c r="H32" s="61" t="s">
        <v>59</v>
      </c>
      <c r="I32" s="62">
        <v>1611.5</v>
      </c>
      <c r="J32" s="63">
        <v>93.7</v>
      </c>
      <c r="K32" s="63">
        <v>76.7</v>
      </c>
      <c r="L32" s="64"/>
      <c r="M32" s="65"/>
    </row>
    <row r="33" spans="1:13" ht="15" x14ac:dyDescent="0.2">
      <c r="A33" s="46"/>
      <c r="B33" s="76"/>
      <c r="C33" s="76"/>
      <c r="D33" s="49"/>
      <c r="E33" s="50"/>
      <c r="F33" s="51"/>
      <c r="G33" s="52" t="s">
        <v>60</v>
      </c>
      <c r="H33" s="53" t="s">
        <v>61</v>
      </c>
      <c r="I33" s="54"/>
      <c r="J33" s="54">
        <v>638.32000000000005</v>
      </c>
      <c r="K33" s="54">
        <v>518.49</v>
      </c>
      <c r="L33" s="64"/>
      <c r="M33" s="26"/>
    </row>
    <row r="34" spans="1:13" ht="15.75" thickBot="1" x14ac:dyDescent="0.25">
      <c r="A34" s="55"/>
      <c r="B34" s="77"/>
      <c r="C34" s="77"/>
      <c r="D34" s="58"/>
      <c r="E34" s="58"/>
      <c r="F34" s="59"/>
      <c r="G34" s="60" t="s">
        <v>60</v>
      </c>
      <c r="H34" s="61" t="s">
        <v>61</v>
      </c>
      <c r="I34" s="62">
        <f>SUM(J33,J34)</f>
        <v>688.40000000000009</v>
      </c>
      <c r="J34" s="63">
        <v>50.08</v>
      </c>
      <c r="K34" s="63">
        <v>37.92</v>
      </c>
      <c r="L34" s="64"/>
      <c r="M34" s="66"/>
    </row>
    <row r="35" spans="1:13" ht="15" x14ac:dyDescent="0.2">
      <c r="A35" s="46"/>
      <c r="B35" s="76"/>
      <c r="C35" s="76"/>
      <c r="D35" s="49"/>
      <c r="E35" s="50"/>
      <c r="F35" s="51"/>
      <c r="G35" s="52" t="s">
        <v>60</v>
      </c>
      <c r="H35" s="53" t="s">
        <v>62</v>
      </c>
      <c r="I35" s="54"/>
      <c r="J35" s="54">
        <v>4226.04</v>
      </c>
      <c r="K35" s="54">
        <v>0</v>
      </c>
      <c r="L35" s="64"/>
      <c r="M35" s="26"/>
    </row>
    <row r="36" spans="1:13" ht="15.75" thickBot="1" x14ac:dyDescent="0.25">
      <c r="A36" s="55"/>
      <c r="B36" s="77"/>
      <c r="C36" s="77"/>
      <c r="D36" s="58"/>
      <c r="E36" s="58"/>
      <c r="F36" s="59"/>
      <c r="G36" s="60" t="s">
        <v>60</v>
      </c>
      <c r="H36" s="61" t="s">
        <v>62</v>
      </c>
      <c r="I36" s="62">
        <f>SUM(J35,J36)</f>
        <v>4376.18</v>
      </c>
      <c r="J36" s="63">
        <v>150.13999999999999</v>
      </c>
      <c r="K36" s="63">
        <v>0</v>
      </c>
      <c r="L36" s="64"/>
      <c r="M36" s="65"/>
    </row>
    <row r="37" spans="1:13" ht="15" x14ac:dyDescent="0.2">
      <c r="A37" s="46"/>
      <c r="B37" s="76"/>
      <c r="C37" s="76"/>
      <c r="D37" s="49"/>
      <c r="E37" s="50"/>
      <c r="F37" s="51"/>
      <c r="G37" s="52" t="s">
        <v>63</v>
      </c>
      <c r="H37" s="53" t="s">
        <v>64</v>
      </c>
      <c r="I37" s="54"/>
      <c r="J37" s="54">
        <v>1380.54</v>
      </c>
      <c r="K37" s="54">
        <v>1380.54</v>
      </c>
      <c r="L37" s="64"/>
      <c r="M37" s="65"/>
    </row>
    <row r="38" spans="1:13" ht="15.75" thickBot="1" x14ac:dyDescent="0.25">
      <c r="A38" s="55"/>
      <c r="B38" s="77"/>
      <c r="C38" s="77"/>
      <c r="D38" s="58"/>
      <c r="E38" s="58"/>
      <c r="F38" s="59"/>
      <c r="G38" s="60" t="s">
        <v>63</v>
      </c>
      <c r="H38" s="61" t="s">
        <v>64</v>
      </c>
      <c r="I38" s="62">
        <v>1543.82</v>
      </c>
      <c r="J38" s="63">
        <v>163.28</v>
      </c>
      <c r="K38" s="63">
        <v>163.28</v>
      </c>
      <c r="L38" s="64"/>
      <c r="M38" s="65"/>
    </row>
    <row r="39" spans="1:13" ht="15" x14ac:dyDescent="0.2">
      <c r="A39" s="46"/>
      <c r="B39" s="76"/>
      <c r="C39" s="76"/>
      <c r="D39" s="49"/>
      <c r="E39" s="50"/>
      <c r="F39" s="51"/>
      <c r="G39" s="52" t="s">
        <v>65</v>
      </c>
      <c r="H39" s="53" t="s">
        <v>66</v>
      </c>
      <c r="I39" s="54"/>
      <c r="J39" s="54">
        <v>4417.7</v>
      </c>
      <c r="K39" s="54">
        <v>3550.6</v>
      </c>
      <c r="L39" s="64"/>
      <c r="M39" s="65"/>
    </row>
    <row r="40" spans="1:13" ht="15.75" thickBot="1" x14ac:dyDescent="0.25">
      <c r="A40" s="55"/>
      <c r="B40" s="77"/>
      <c r="C40" s="77"/>
      <c r="D40" s="58"/>
      <c r="E40" s="58"/>
      <c r="F40" s="59"/>
      <c r="G40" s="60" t="s">
        <v>65</v>
      </c>
      <c r="H40" s="61" t="s">
        <v>66</v>
      </c>
      <c r="I40" s="62">
        <v>4574</v>
      </c>
      <c r="J40" s="63">
        <v>156.30000000000001</v>
      </c>
      <c r="K40" s="63">
        <v>48.9</v>
      </c>
      <c r="L40" s="64"/>
      <c r="M40" s="65"/>
    </row>
    <row r="41" spans="1:13" ht="15" x14ac:dyDescent="0.2">
      <c r="A41" s="46"/>
      <c r="B41" s="76"/>
      <c r="C41" s="76"/>
      <c r="D41" s="49"/>
      <c r="E41" s="50"/>
      <c r="F41" s="51"/>
      <c r="G41" s="52" t="s">
        <v>65</v>
      </c>
      <c r="H41" s="53" t="s">
        <v>34</v>
      </c>
      <c r="I41" s="54"/>
      <c r="J41" s="54">
        <v>776.53</v>
      </c>
      <c r="K41" s="54">
        <v>776.53</v>
      </c>
      <c r="L41" s="64"/>
      <c r="M41" s="65"/>
    </row>
    <row r="42" spans="1:13" ht="15.75" thickBot="1" x14ac:dyDescent="0.25">
      <c r="A42" s="55"/>
      <c r="B42" s="77"/>
      <c r="C42" s="77"/>
      <c r="D42" s="58"/>
      <c r="E42" s="58"/>
      <c r="F42" s="59"/>
      <c r="G42" s="60" t="s">
        <v>65</v>
      </c>
      <c r="H42" s="61" t="s">
        <v>34</v>
      </c>
      <c r="I42" s="62">
        <v>801.49</v>
      </c>
      <c r="J42" s="63">
        <v>24.96</v>
      </c>
      <c r="K42" s="63">
        <v>24.96</v>
      </c>
      <c r="L42" s="64"/>
      <c r="M42" s="65"/>
    </row>
    <row r="43" spans="1:13" ht="15" x14ac:dyDescent="0.2">
      <c r="A43" s="46"/>
      <c r="B43" s="76"/>
      <c r="C43" s="76"/>
      <c r="D43" s="49"/>
      <c r="E43" s="50"/>
      <c r="F43" s="51"/>
      <c r="G43" s="52" t="s">
        <v>65</v>
      </c>
      <c r="H43" s="53" t="s">
        <v>54</v>
      </c>
      <c r="I43" s="54"/>
      <c r="J43" s="54">
        <v>102.68</v>
      </c>
      <c r="K43" s="54">
        <v>17.18</v>
      </c>
      <c r="L43" s="64"/>
      <c r="M43" s="65"/>
    </row>
    <row r="44" spans="1:13" ht="15.75" thickBot="1" x14ac:dyDescent="0.25">
      <c r="A44" s="55"/>
      <c r="B44" s="77"/>
      <c r="C44" s="77"/>
      <c r="D44" s="58"/>
      <c r="E44" s="58"/>
      <c r="F44" s="59"/>
      <c r="G44" s="60" t="s">
        <v>65</v>
      </c>
      <c r="H44" s="61" t="s">
        <v>61</v>
      </c>
      <c r="I44" s="62">
        <f>SUM(J43,J44)</f>
        <v>105.78</v>
      </c>
      <c r="J44" s="63">
        <v>3.1</v>
      </c>
      <c r="K44" s="63">
        <v>3.1</v>
      </c>
      <c r="L44" s="64"/>
      <c r="M44" s="65"/>
    </row>
    <row r="45" spans="1:13" ht="15" x14ac:dyDescent="0.2">
      <c r="A45" s="46"/>
      <c r="B45" s="76"/>
      <c r="C45" s="76"/>
      <c r="D45" s="49"/>
      <c r="E45" s="50"/>
      <c r="F45" s="51"/>
      <c r="G45" s="52" t="s">
        <v>67</v>
      </c>
      <c r="H45" s="53" t="s">
        <v>3</v>
      </c>
      <c r="I45" s="54"/>
      <c r="J45" s="54">
        <v>410.83</v>
      </c>
      <c r="K45" s="54">
        <v>410.83</v>
      </c>
      <c r="L45" s="64"/>
      <c r="M45" s="65"/>
    </row>
    <row r="46" spans="1:13" ht="15.75" thickBot="1" x14ac:dyDescent="0.25">
      <c r="A46" s="55"/>
      <c r="B46" s="77"/>
      <c r="C46" s="77"/>
      <c r="D46" s="58"/>
      <c r="E46" s="58"/>
      <c r="F46" s="59"/>
      <c r="G46" s="60" t="s">
        <v>67</v>
      </c>
      <c r="H46" s="61" t="s">
        <v>3</v>
      </c>
      <c r="I46" s="62">
        <v>434.64</v>
      </c>
      <c r="J46" s="63">
        <v>23.81</v>
      </c>
      <c r="K46" s="63">
        <v>23.81</v>
      </c>
      <c r="L46" s="64"/>
      <c r="M46" s="65"/>
    </row>
    <row r="47" spans="1:13" ht="15" x14ac:dyDescent="0.2">
      <c r="A47" s="46"/>
      <c r="B47" s="76"/>
      <c r="C47" s="76"/>
      <c r="D47" s="49"/>
      <c r="E47" s="50"/>
      <c r="F47" s="51"/>
      <c r="G47" s="52" t="s">
        <v>68</v>
      </c>
      <c r="H47" s="53" t="s">
        <v>49</v>
      </c>
      <c r="I47" s="54"/>
      <c r="J47" s="54">
        <v>142.13999999999999</v>
      </c>
      <c r="K47" s="54">
        <v>142.13999999999999</v>
      </c>
      <c r="L47" s="64"/>
      <c r="M47" s="65"/>
    </row>
    <row r="48" spans="1:13" ht="15.75" thickBot="1" x14ac:dyDescent="0.25">
      <c r="A48" s="55"/>
      <c r="B48" s="77"/>
      <c r="C48" s="77"/>
      <c r="D48" s="58"/>
      <c r="E48" s="58"/>
      <c r="F48" s="59"/>
      <c r="G48" s="60" t="s">
        <v>68</v>
      </c>
      <c r="H48" s="61" t="s">
        <v>49</v>
      </c>
      <c r="I48" s="62">
        <v>145.85</v>
      </c>
      <c r="J48" s="63">
        <v>3.71</v>
      </c>
      <c r="K48" s="63">
        <v>3.71</v>
      </c>
      <c r="L48" s="64"/>
      <c r="M48" s="65"/>
    </row>
    <row r="49" spans="1:13" ht="15" x14ac:dyDescent="0.2">
      <c r="A49" s="46"/>
      <c r="B49" s="76"/>
      <c r="C49" s="76"/>
      <c r="D49" s="49"/>
      <c r="E49" s="50"/>
      <c r="F49" s="51"/>
      <c r="G49" s="52" t="s">
        <v>69</v>
      </c>
      <c r="H49" s="53" t="s">
        <v>41</v>
      </c>
      <c r="I49" s="54"/>
      <c r="J49" s="54">
        <v>2374.5300000000002</v>
      </c>
      <c r="K49" s="54">
        <v>2087.46</v>
      </c>
      <c r="L49" s="64"/>
      <c r="M49" s="65"/>
    </row>
    <row r="50" spans="1:13" ht="15.75" thickBot="1" x14ac:dyDescent="0.25">
      <c r="A50" s="55"/>
      <c r="B50" s="77"/>
      <c r="C50" s="77"/>
      <c r="D50" s="58"/>
      <c r="E50" s="58"/>
      <c r="F50" s="59"/>
      <c r="G50" s="60" t="s">
        <v>69</v>
      </c>
      <c r="H50" s="61" t="s">
        <v>41</v>
      </c>
      <c r="I50" s="62">
        <f>SUM(J49,J50)</f>
        <v>2504.04</v>
      </c>
      <c r="J50" s="63">
        <v>129.51</v>
      </c>
      <c r="K50" s="63">
        <v>59.18</v>
      </c>
      <c r="L50" s="64"/>
      <c r="M50" s="65"/>
    </row>
    <row r="51" spans="1:13" ht="15" x14ac:dyDescent="0.2">
      <c r="A51" s="46"/>
      <c r="B51" s="76"/>
      <c r="C51" s="76"/>
      <c r="D51" s="49"/>
      <c r="E51" s="50"/>
      <c r="F51" s="51"/>
      <c r="G51" s="52" t="s">
        <v>69</v>
      </c>
      <c r="H51" s="53" t="s">
        <v>49</v>
      </c>
      <c r="I51" s="54"/>
      <c r="J51" s="54">
        <v>1399.46</v>
      </c>
      <c r="K51" s="54">
        <v>1381.41</v>
      </c>
      <c r="L51" s="64"/>
      <c r="M51" s="65"/>
    </row>
    <row r="52" spans="1:13" ht="15.75" thickBot="1" x14ac:dyDescent="0.25">
      <c r="A52" s="55"/>
      <c r="B52" s="77"/>
      <c r="C52" s="77"/>
      <c r="D52" s="58"/>
      <c r="E52" s="58"/>
      <c r="F52" s="59"/>
      <c r="G52" s="60" t="s">
        <v>69</v>
      </c>
      <c r="H52" s="61" t="s">
        <v>49</v>
      </c>
      <c r="I52" s="62">
        <v>1510.18</v>
      </c>
      <c r="J52" s="63">
        <v>110.72</v>
      </c>
      <c r="K52" s="63">
        <v>110.72</v>
      </c>
      <c r="L52" s="64"/>
      <c r="M52" s="65"/>
    </row>
    <row r="53" spans="1:13" ht="15" x14ac:dyDescent="0.2">
      <c r="A53" s="46"/>
      <c r="B53" s="76"/>
      <c r="C53" s="76"/>
      <c r="D53" s="49"/>
      <c r="E53" s="50"/>
      <c r="F53" s="51"/>
      <c r="G53" s="52" t="s">
        <v>70</v>
      </c>
      <c r="H53" s="53" t="s">
        <v>71</v>
      </c>
      <c r="I53" s="54"/>
      <c r="J53" s="54">
        <v>1086.32</v>
      </c>
      <c r="K53" s="54">
        <v>1065.8599999999999</v>
      </c>
      <c r="L53" s="64"/>
      <c r="M53" s="65"/>
    </row>
    <row r="54" spans="1:13" ht="15.75" thickBot="1" x14ac:dyDescent="0.25">
      <c r="A54" s="55"/>
      <c r="B54" s="77"/>
      <c r="C54" s="77"/>
      <c r="D54" s="58"/>
      <c r="E54" s="58"/>
      <c r="F54" s="59"/>
      <c r="G54" s="60" t="s">
        <v>70</v>
      </c>
      <c r="H54" s="61" t="s">
        <v>71</v>
      </c>
      <c r="I54" s="62">
        <v>1168.45</v>
      </c>
      <c r="J54" s="63">
        <v>82.13</v>
      </c>
      <c r="K54" s="63">
        <v>82.13</v>
      </c>
      <c r="L54" s="64"/>
      <c r="M54" s="65"/>
    </row>
    <row r="55" spans="1:13" ht="15" x14ac:dyDescent="0.2">
      <c r="A55" s="46"/>
      <c r="B55" s="76"/>
      <c r="C55" s="76"/>
      <c r="D55" s="49"/>
      <c r="E55" s="50"/>
      <c r="F55" s="51"/>
      <c r="G55" s="52" t="s">
        <v>72</v>
      </c>
      <c r="H55" s="53" t="s">
        <v>73</v>
      </c>
      <c r="I55" s="54"/>
      <c r="J55" s="54">
        <v>1455.07</v>
      </c>
      <c r="K55" s="54">
        <v>1048.6099999999999</v>
      </c>
      <c r="L55" s="64"/>
      <c r="M55" s="65"/>
    </row>
    <row r="56" spans="1:13" ht="15.75" thickBot="1" x14ac:dyDescent="0.25">
      <c r="A56" s="55"/>
      <c r="B56" s="77"/>
      <c r="C56" s="77"/>
      <c r="D56" s="58"/>
      <c r="E56" s="58"/>
      <c r="F56" s="59"/>
      <c r="G56" s="60" t="s">
        <v>72</v>
      </c>
      <c r="H56" s="61" t="s">
        <v>73</v>
      </c>
      <c r="I56" s="62">
        <v>1472.23</v>
      </c>
      <c r="J56" s="63">
        <v>17.16</v>
      </c>
      <c r="K56" s="63">
        <v>16.670000000000002</v>
      </c>
      <c r="L56" s="64"/>
      <c r="M56" s="65"/>
    </row>
    <row r="57" spans="1:13" ht="15" x14ac:dyDescent="0.2">
      <c r="A57" s="46"/>
      <c r="B57" s="76"/>
      <c r="C57" s="76"/>
      <c r="D57" s="49"/>
      <c r="E57" s="50"/>
      <c r="F57" s="51"/>
      <c r="G57" s="52" t="s">
        <v>74</v>
      </c>
      <c r="H57" s="53" t="s">
        <v>30</v>
      </c>
      <c r="I57" s="54"/>
      <c r="J57" s="54">
        <v>956.68</v>
      </c>
      <c r="K57" s="54">
        <v>956.68</v>
      </c>
      <c r="L57" s="64"/>
      <c r="M57" s="65"/>
    </row>
    <row r="58" spans="1:13" ht="15.75" thickBot="1" x14ac:dyDescent="0.25">
      <c r="A58" s="55"/>
      <c r="B58" s="77"/>
      <c r="C58" s="77"/>
      <c r="D58" s="58"/>
      <c r="E58" s="58"/>
      <c r="F58" s="59"/>
      <c r="G58" s="60" t="s">
        <v>74</v>
      </c>
      <c r="H58" s="61" t="s">
        <v>30</v>
      </c>
      <c r="I58" s="62">
        <v>1000.9</v>
      </c>
      <c r="J58" s="63">
        <v>44.22</v>
      </c>
      <c r="K58" s="63">
        <v>30.24</v>
      </c>
      <c r="L58" s="64"/>
      <c r="M58" s="65"/>
    </row>
    <row r="59" spans="1:13" ht="15" x14ac:dyDescent="0.2">
      <c r="A59" s="46"/>
      <c r="B59" s="76"/>
      <c r="C59" s="76"/>
      <c r="D59" s="49"/>
      <c r="E59" s="50"/>
      <c r="F59" s="51"/>
      <c r="G59" s="52" t="s">
        <v>74</v>
      </c>
      <c r="H59" s="53" t="s">
        <v>59</v>
      </c>
      <c r="I59" s="54"/>
      <c r="J59" s="54">
        <v>2795.87</v>
      </c>
      <c r="K59" s="54">
        <v>2795.87</v>
      </c>
      <c r="L59" s="64"/>
      <c r="M59" s="65"/>
    </row>
    <row r="60" spans="1:13" ht="15.75" thickBot="1" x14ac:dyDescent="0.25">
      <c r="A60" s="55"/>
      <c r="B60" s="77"/>
      <c r="C60" s="77"/>
      <c r="D60" s="58"/>
      <c r="E60" s="58"/>
      <c r="F60" s="59"/>
      <c r="G60" s="60" t="s">
        <v>74</v>
      </c>
      <c r="H60" s="61" t="s">
        <v>59</v>
      </c>
      <c r="I60" s="62">
        <v>2919.37</v>
      </c>
      <c r="J60" s="63">
        <v>123.5</v>
      </c>
      <c r="K60" s="63">
        <v>117.55</v>
      </c>
      <c r="L60" s="64"/>
      <c r="M60" s="65"/>
    </row>
    <row r="61" spans="1:13" ht="15" x14ac:dyDescent="0.2">
      <c r="A61" s="46"/>
      <c r="B61" s="76"/>
      <c r="C61" s="76"/>
      <c r="D61" s="49"/>
      <c r="E61" s="50"/>
      <c r="F61" s="51"/>
      <c r="G61" s="52" t="s">
        <v>74</v>
      </c>
      <c r="H61" s="53" t="s">
        <v>73</v>
      </c>
      <c r="I61" s="54"/>
      <c r="J61" s="54">
        <v>1271.81</v>
      </c>
      <c r="K61" s="54">
        <v>446.25</v>
      </c>
      <c r="L61" s="64"/>
      <c r="M61" s="65"/>
    </row>
    <row r="62" spans="1:13" ht="15.75" thickBot="1" x14ac:dyDescent="0.25">
      <c r="A62" s="55"/>
      <c r="B62" s="77"/>
      <c r="C62" s="77"/>
      <c r="D62" s="58"/>
      <c r="E62" s="58"/>
      <c r="F62" s="59"/>
      <c r="G62" s="60" t="s">
        <v>74</v>
      </c>
      <c r="H62" s="61" t="s">
        <v>73</v>
      </c>
      <c r="I62" s="62">
        <v>1345.2</v>
      </c>
      <c r="J62" s="63">
        <v>73.39</v>
      </c>
      <c r="K62" s="63">
        <v>16.66</v>
      </c>
      <c r="L62" s="64"/>
      <c r="M62" s="65"/>
    </row>
    <row r="63" spans="1:13" ht="15" x14ac:dyDescent="0.2">
      <c r="A63" s="46"/>
      <c r="B63" s="76"/>
      <c r="C63" s="76"/>
      <c r="D63" s="49"/>
      <c r="E63" s="50"/>
      <c r="F63" s="51"/>
      <c r="G63" s="52" t="s">
        <v>74</v>
      </c>
      <c r="H63" s="53" t="s">
        <v>3</v>
      </c>
      <c r="I63" s="54"/>
      <c r="J63" s="54">
        <v>375.79</v>
      </c>
      <c r="K63" s="54">
        <v>375.79</v>
      </c>
      <c r="L63" s="64"/>
      <c r="M63" s="65"/>
    </row>
    <row r="64" spans="1:13" ht="15.75" thickBot="1" x14ac:dyDescent="0.25">
      <c r="A64" s="55"/>
      <c r="B64" s="77"/>
      <c r="C64" s="77"/>
      <c r="D64" s="58"/>
      <c r="E64" s="58"/>
      <c r="F64" s="59"/>
      <c r="G64" s="60" t="s">
        <v>74</v>
      </c>
      <c r="H64" s="61" t="s">
        <v>3</v>
      </c>
      <c r="I64" s="62">
        <v>388.82</v>
      </c>
      <c r="J64" s="63">
        <v>13.03</v>
      </c>
      <c r="K64" s="63">
        <v>13.03</v>
      </c>
      <c r="L64" s="64"/>
      <c r="M64" s="65"/>
    </row>
    <row r="65" spans="1:13" ht="15" x14ac:dyDescent="0.2">
      <c r="A65" s="46"/>
      <c r="B65" s="76"/>
      <c r="C65" s="76"/>
      <c r="D65" s="49"/>
      <c r="E65" s="50"/>
      <c r="F65" s="51"/>
      <c r="G65" s="52" t="s">
        <v>75</v>
      </c>
      <c r="H65" s="53" t="s">
        <v>76</v>
      </c>
      <c r="I65" s="54"/>
      <c r="J65" s="54">
        <v>1544.39</v>
      </c>
      <c r="K65" s="54">
        <f>J65-383.53</f>
        <v>1160.8600000000001</v>
      </c>
      <c r="L65" s="64"/>
      <c r="M65" s="65"/>
    </row>
    <row r="66" spans="1:13" ht="15.75" thickBot="1" x14ac:dyDescent="0.25">
      <c r="A66" s="55"/>
      <c r="B66" s="77"/>
      <c r="C66" s="77"/>
      <c r="D66" s="58"/>
      <c r="E66" s="58"/>
      <c r="F66" s="59"/>
      <c r="G66" s="60" t="s">
        <v>75</v>
      </c>
      <c r="H66" s="61" t="s">
        <v>76</v>
      </c>
      <c r="I66" s="62">
        <f>SUM(J65,J66)</f>
        <v>1655.1200000000001</v>
      </c>
      <c r="J66" s="63">
        <v>110.73</v>
      </c>
      <c r="K66" s="63">
        <f>J66-52.87</f>
        <v>57.860000000000007</v>
      </c>
      <c r="L66" s="64"/>
      <c r="M66" s="65"/>
    </row>
    <row r="67" spans="1:13" ht="15" x14ac:dyDescent="0.2">
      <c r="A67" s="46"/>
      <c r="B67" s="76"/>
      <c r="C67" s="76"/>
      <c r="D67" s="49"/>
      <c r="E67" s="50"/>
      <c r="F67" s="51"/>
      <c r="G67" s="52" t="s">
        <v>77</v>
      </c>
      <c r="H67" s="53" t="s">
        <v>61</v>
      </c>
      <c r="I67" s="54"/>
      <c r="J67" s="54">
        <v>265.95</v>
      </c>
      <c r="K67" s="54">
        <v>218.86</v>
      </c>
      <c r="L67" s="64"/>
      <c r="M67" s="65"/>
    </row>
    <row r="68" spans="1:13" ht="15.75" thickBot="1" x14ac:dyDescent="0.25">
      <c r="A68" s="55"/>
      <c r="B68" s="77"/>
      <c r="C68" s="77"/>
      <c r="D68" s="58"/>
      <c r="E68" s="58"/>
      <c r="F68" s="59"/>
      <c r="G68" s="60" t="s">
        <v>77</v>
      </c>
      <c r="H68" s="61" t="s">
        <v>61</v>
      </c>
      <c r="I68" s="62">
        <f>SUM(J67,J68)</f>
        <v>275.88</v>
      </c>
      <c r="J68" s="63">
        <v>9.93</v>
      </c>
      <c r="K68" s="63">
        <v>9.93</v>
      </c>
      <c r="L68" s="64"/>
      <c r="M68" s="65"/>
    </row>
    <row r="69" spans="1:13" ht="15" x14ac:dyDescent="0.2">
      <c r="A69" s="46"/>
      <c r="B69" s="76"/>
      <c r="C69" s="76"/>
      <c r="D69" s="49"/>
      <c r="E69" s="50"/>
      <c r="F69" s="51"/>
      <c r="G69" s="52" t="s">
        <v>77</v>
      </c>
      <c r="H69" s="53" t="s">
        <v>76</v>
      </c>
      <c r="I69" s="54"/>
      <c r="J69" s="54">
        <v>2018.52</v>
      </c>
      <c r="K69" s="54">
        <f>J69-1101.76</f>
        <v>916.76</v>
      </c>
      <c r="L69" s="64"/>
      <c r="M69" s="65"/>
    </row>
    <row r="70" spans="1:13" ht="15.75" thickBot="1" x14ac:dyDescent="0.25">
      <c r="A70" s="55"/>
      <c r="B70" s="77"/>
      <c r="C70" s="77"/>
      <c r="D70" s="58"/>
      <c r="E70" s="58"/>
      <c r="F70" s="59"/>
      <c r="G70" s="60" t="s">
        <v>77</v>
      </c>
      <c r="H70" s="61" t="s">
        <v>76</v>
      </c>
      <c r="I70" s="62">
        <f>SUM(J69,J70)</f>
        <v>2238.08</v>
      </c>
      <c r="J70" s="63">
        <v>219.56</v>
      </c>
      <c r="K70" s="63">
        <f>J70-177.39</f>
        <v>42.170000000000016</v>
      </c>
      <c r="L70" s="64"/>
      <c r="M70" s="65"/>
    </row>
    <row r="71" spans="1:13" ht="15" x14ac:dyDescent="0.2">
      <c r="A71" s="46"/>
      <c r="B71" s="76"/>
      <c r="C71" s="76"/>
      <c r="D71" s="49"/>
      <c r="E71" s="50"/>
      <c r="F71" s="51"/>
      <c r="G71" s="52" t="s">
        <v>78</v>
      </c>
      <c r="H71" s="53" t="s">
        <v>26</v>
      </c>
      <c r="I71" s="54"/>
      <c r="J71" s="54">
        <v>143.94999999999999</v>
      </c>
      <c r="K71" s="54">
        <v>143.94999999999999</v>
      </c>
      <c r="L71" s="64"/>
      <c r="M71" s="65"/>
    </row>
    <row r="72" spans="1:13" ht="15.75" thickBot="1" x14ac:dyDescent="0.25">
      <c r="A72" s="55"/>
      <c r="B72" s="77"/>
      <c r="C72" s="77"/>
      <c r="D72" s="58"/>
      <c r="E72" s="58"/>
      <c r="F72" s="59"/>
      <c r="G72" s="60" t="s">
        <v>78</v>
      </c>
      <c r="H72" s="61" t="s">
        <v>26</v>
      </c>
      <c r="I72" s="62">
        <v>223.63</v>
      </c>
      <c r="J72" s="63">
        <v>79.680000000000007</v>
      </c>
      <c r="K72" s="63">
        <v>79.680000000000007</v>
      </c>
      <c r="L72" s="64"/>
      <c r="M72" s="65"/>
    </row>
    <row r="73" spans="1:13" ht="15" x14ac:dyDescent="0.2">
      <c r="A73" s="46"/>
      <c r="B73" s="76"/>
      <c r="C73" s="76"/>
      <c r="D73" s="49"/>
      <c r="E73" s="50"/>
      <c r="F73" s="51"/>
      <c r="G73" s="52" t="s">
        <v>78</v>
      </c>
      <c r="H73" s="53" t="s">
        <v>33</v>
      </c>
      <c r="I73" s="54"/>
      <c r="J73" s="54">
        <v>5645.38</v>
      </c>
      <c r="K73" s="54">
        <v>200.78</v>
      </c>
      <c r="L73" s="64"/>
      <c r="M73" s="65"/>
    </row>
    <row r="74" spans="1:13" ht="15.75" thickBot="1" x14ac:dyDescent="0.25">
      <c r="A74" s="55"/>
      <c r="B74" s="77"/>
      <c r="C74" s="77"/>
      <c r="D74" s="58"/>
      <c r="E74" s="58"/>
      <c r="F74" s="59"/>
      <c r="G74" s="60" t="s">
        <v>78</v>
      </c>
      <c r="H74" s="61" t="s">
        <v>33</v>
      </c>
      <c r="I74" s="62">
        <v>6101.78</v>
      </c>
      <c r="J74" s="63">
        <v>456.4</v>
      </c>
      <c r="K74" s="63">
        <v>9</v>
      </c>
      <c r="L74" s="64"/>
      <c r="M74" s="65"/>
    </row>
    <row r="75" spans="1:13" ht="15" x14ac:dyDescent="0.2">
      <c r="A75" s="46"/>
      <c r="B75" s="76"/>
      <c r="C75" s="76"/>
      <c r="D75" s="49"/>
      <c r="E75" s="50"/>
      <c r="F75" s="51"/>
      <c r="G75" s="52" t="s">
        <v>78</v>
      </c>
      <c r="H75" s="53" t="s">
        <v>45</v>
      </c>
      <c r="I75" s="54"/>
      <c r="J75" s="54">
        <v>1171.95</v>
      </c>
      <c r="K75" s="54">
        <v>654.46</v>
      </c>
      <c r="L75" s="64"/>
      <c r="M75" s="65"/>
    </row>
    <row r="76" spans="1:13" ht="15.75" thickBot="1" x14ac:dyDescent="0.25">
      <c r="A76" s="55"/>
      <c r="B76" s="77"/>
      <c r="C76" s="77"/>
      <c r="D76" s="58"/>
      <c r="E76" s="58"/>
      <c r="F76" s="59"/>
      <c r="G76" s="60" t="s">
        <v>78</v>
      </c>
      <c r="H76" s="61" t="s">
        <v>45</v>
      </c>
      <c r="I76" s="62">
        <v>1237.29</v>
      </c>
      <c r="J76" s="63">
        <v>65.34</v>
      </c>
      <c r="K76" s="63">
        <v>31.31</v>
      </c>
      <c r="L76" s="64"/>
      <c r="M76" s="65"/>
    </row>
    <row r="77" spans="1:13" ht="15" x14ac:dyDescent="0.2">
      <c r="A77" s="46"/>
      <c r="B77" s="76"/>
      <c r="C77" s="76"/>
      <c r="D77" s="49"/>
      <c r="E77" s="50"/>
      <c r="F77" s="51"/>
      <c r="G77" s="52" t="s">
        <v>78</v>
      </c>
      <c r="H77" s="53" t="s">
        <v>22</v>
      </c>
      <c r="I77" s="54"/>
      <c r="J77" s="54">
        <v>1550.92</v>
      </c>
      <c r="K77" s="54">
        <v>5.48</v>
      </c>
      <c r="L77" s="64"/>
      <c r="M77" s="65"/>
    </row>
    <row r="78" spans="1:13" ht="15.75" thickBot="1" x14ac:dyDescent="0.25">
      <c r="A78" s="55"/>
      <c r="B78" s="77"/>
      <c r="C78" s="77"/>
      <c r="D78" s="58"/>
      <c r="E78" s="58"/>
      <c r="F78" s="59"/>
      <c r="G78" s="60" t="s">
        <v>78</v>
      </c>
      <c r="H78" s="61" t="s">
        <v>22</v>
      </c>
      <c r="I78" s="62">
        <v>1630.81</v>
      </c>
      <c r="J78" s="63">
        <v>79.89</v>
      </c>
      <c r="K78" s="63">
        <v>0</v>
      </c>
      <c r="L78" s="64"/>
      <c r="M78" s="65"/>
    </row>
    <row r="79" spans="1:13" ht="15" x14ac:dyDescent="0.2">
      <c r="A79" s="46"/>
      <c r="B79" s="76"/>
      <c r="C79" s="76"/>
      <c r="D79" s="49"/>
      <c r="E79" s="50"/>
      <c r="F79" s="51"/>
      <c r="G79" s="52" t="s">
        <v>78</v>
      </c>
      <c r="H79" s="53" t="s">
        <v>3</v>
      </c>
      <c r="I79" s="54"/>
      <c r="J79" s="54">
        <v>2768.82</v>
      </c>
      <c r="K79" s="54">
        <v>2765.73</v>
      </c>
      <c r="L79" s="64"/>
      <c r="M79" s="65"/>
    </row>
    <row r="80" spans="1:13" ht="15.75" thickBot="1" x14ac:dyDescent="0.25">
      <c r="A80" s="55"/>
      <c r="B80" s="77"/>
      <c r="C80" s="77"/>
      <c r="D80" s="58"/>
      <c r="E80" s="58"/>
      <c r="F80" s="59"/>
      <c r="G80" s="60" t="s">
        <v>78</v>
      </c>
      <c r="H80" s="61" t="s">
        <v>3</v>
      </c>
      <c r="I80" s="62">
        <v>3008.17</v>
      </c>
      <c r="J80" s="63">
        <v>239.35</v>
      </c>
      <c r="K80" s="63">
        <v>239.35</v>
      </c>
      <c r="L80" s="64"/>
      <c r="M80" s="65"/>
    </row>
    <row r="81" spans="1:13" ht="15" x14ac:dyDescent="0.2">
      <c r="A81" s="46"/>
      <c r="B81" s="76"/>
      <c r="C81" s="76"/>
      <c r="D81" s="49"/>
      <c r="E81" s="50"/>
      <c r="F81" s="51"/>
      <c r="G81" s="52" t="s">
        <v>78</v>
      </c>
      <c r="H81" s="53" t="s">
        <v>39</v>
      </c>
      <c r="I81" s="54"/>
      <c r="J81" s="54">
        <v>1188.5999999999999</v>
      </c>
      <c r="K81" s="54">
        <v>1176.9000000000001</v>
      </c>
      <c r="L81" s="64"/>
      <c r="M81" s="65"/>
    </row>
    <row r="82" spans="1:13" ht="15.75" thickBot="1" x14ac:dyDescent="0.25">
      <c r="A82" s="55"/>
      <c r="B82" s="77"/>
      <c r="C82" s="77"/>
      <c r="D82" s="58"/>
      <c r="E82" s="58"/>
      <c r="F82" s="59"/>
      <c r="G82" s="60" t="s">
        <v>78</v>
      </c>
      <c r="H82" s="61" t="s">
        <v>39</v>
      </c>
      <c r="I82" s="62">
        <v>1283.7</v>
      </c>
      <c r="J82" s="63">
        <v>95.1</v>
      </c>
      <c r="K82" s="63">
        <v>94</v>
      </c>
      <c r="L82" s="64"/>
      <c r="M82" s="65"/>
    </row>
    <row r="83" spans="1:13" ht="15" x14ac:dyDescent="0.2">
      <c r="A83" s="46"/>
      <c r="B83" s="76"/>
      <c r="C83" s="76"/>
      <c r="D83" s="49"/>
      <c r="E83" s="50"/>
      <c r="F83" s="51"/>
      <c r="G83" s="52" t="s">
        <v>78</v>
      </c>
      <c r="H83" s="53" t="s">
        <v>43</v>
      </c>
      <c r="I83" s="54"/>
      <c r="J83" s="54">
        <v>1488.4</v>
      </c>
      <c r="K83" s="54">
        <v>0</v>
      </c>
      <c r="L83" s="64"/>
      <c r="M83" s="65"/>
    </row>
    <row r="84" spans="1:13" ht="15.75" thickBot="1" x14ac:dyDescent="0.25">
      <c r="A84" s="55"/>
      <c r="B84" s="77"/>
      <c r="C84" s="77"/>
      <c r="D84" s="58"/>
      <c r="E84" s="58"/>
      <c r="F84" s="59"/>
      <c r="G84" s="60" t="s">
        <v>78</v>
      </c>
      <c r="H84" s="61" t="s">
        <v>43</v>
      </c>
      <c r="I84" s="62">
        <v>1599.4</v>
      </c>
      <c r="J84" s="63">
        <v>111</v>
      </c>
      <c r="K84" s="63">
        <v>0</v>
      </c>
      <c r="L84" s="64"/>
      <c r="M84" s="65"/>
    </row>
    <row r="85" spans="1:13" ht="15" x14ac:dyDescent="0.2">
      <c r="A85" s="46"/>
      <c r="B85" s="76"/>
      <c r="C85" s="76"/>
      <c r="D85" s="49"/>
      <c r="E85" s="50"/>
      <c r="F85" s="51"/>
      <c r="G85" s="52" t="s">
        <v>78</v>
      </c>
      <c r="H85" s="53" t="s">
        <v>47</v>
      </c>
      <c r="I85" s="54"/>
      <c r="J85" s="54">
        <v>10682.7</v>
      </c>
      <c r="K85" s="54">
        <v>10682.7</v>
      </c>
      <c r="L85" s="64"/>
      <c r="M85" s="65"/>
    </row>
    <row r="86" spans="1:13" ht="15.75" thickBot="1" x14ac:dyDescent="0.25">
      <c r="A86" s="55"/>
      <c r="B86" s="77"/>
      <c r="C86" s="77"/>
      <c r="D86" s="58"/>
      <c r="E86" s="58"/>
      <c r="F86" s="59"/>
      <c r="G86" s="60" t="s">
        <v>78</v>
      </c>
      <c r="H86" s="61" t="s">
        <v>47</v>
      </c>
      <c r="I86" s="62">
        <v>11251.9</v>
      </c>
      <c r="J86" s="63">
        <v>569.20000000000005</v>
      </c>
      <c r="K86" s="63">
        <v>569.20000000000005</v>
      </c>
      <c r="L86" s="64"/>
      <c r="M86" s="65"/>
    </row>
    <row r="87" spans="1:13" ht="15" x14ac:dyDescent="0.2">
      <c r="A87" s="46"/>
      <c r="B87" s="76"/>
      <c r="C87" s="76"/>
      <c r="D87" s="49"/>
      <c r="E87" s="50"/>
      <c r="F87" s="51"/>
      <c r="G87" s="52" t="s">
        <v>79</v>
      </c>
      <c r="H87" s="53" t="s">
        <v>45</v>
      </c>
      <c r="I87" s="54"/>
      <c r="J87" s="54">
        <v>163.36000000000001</v>
      </c>
      <c r="K87" s="54">
        <v>163.36000000000001</v>
      </c>
      <c r="L87" s="64"/>
      <c r="M87" s="65"/>
    </row>
    <row r="88" spans="1:13" ht="15.75" thickBot="1" x14ac:dyDescent="0.25">
      <c r="A88" s="55"/>
      <c r="B88" s="77"/>
      <c r="C88" s="77"/>
      <c r="D88" s="58"/>
      <c r="E88" s="58"/>
      <c r="F88" s="59"/>
      <c r="G88" s="60" t="s">
        <v>79</v>
      </c>
      <c r="H88" s="61" t="s">
        <v>45</v>
      </c>
      <c r="I88" s="62">
        <v>165.16</v>
      </c>
      <c r="J88" s="63">
        <v>1.8</v>
      </c>
      <c r="K88" s="63">
        <v>1.8</v>
      </c>
      <c r="L88" s="64"/>
      <c r="M88" s="65"/>
    </row>
    <row r="89" spans="1:13" ht="15" x14ac:dyDescent="0.2">
      <c r="A89" s="46"/>
      <c r="B89" s="76"/>
      <c r="C89" s="76"/>
      <c r="D89" s="49"/>
      <c r="E89" s="50"/>
      <c r="F89" s="51"/>
      <c r="G89" s="52" t="s">
        <v>80</v>
      </c>
      <c r="H89" s="53" t="s">
        <v>41</v>
      </c>
      <c r="I89" s="54"/>
      <c r="J89" s="54">
        <v>150.78</v>
      </c>
      <c r="K89" s="54">
        <v>150.78</v>
      </c>
      <c r="L89" s="64"/>
      <c r="M89" s="65"/>
    </row>
    <row r="90" spans="1:13" ht="15.75" thickBot="1" x14ac:dyDescent="0.25">
      <c r="A90" s="55"/>
      <c r="B90" s="77"/>
      <c r="C90" s="77"/>
      <c r="D90" s="58"/>
      <c r="E90" s="58"/>
      <c r="F90" s="59"/>
      <c r="G90" s="60" t="s">
        <v>80</v>
      </c>
      <c r="H90" s="61" t="s">
        <v>41</v>
      </c>
      <c r="I90" s="62">
        <f>SUM(J89,J90)</f>
        <v>163.33000000000001</v>
      </c>
      <c r="J90" s="63">
        <v>12.55</v>
      </c>
      <c r="K90" s="63">
        <v>12.55</v>
      </c>
      <c r="L90" s="64"/>
      <c r="M90" s="65"/>
    </row>
    <row r="91" spans="1:13" ht="15" x14ac:dyDescent="0.2">
      <c r="A91" s="46"/>
      <c r="B91" s="76"/>
      <c r="C91" s="76"/>
      <c r="D91" s="49"/>
      <c r="E91" s="50"/>
      <c r="F91" s="51"/>
      <c r="G91" s="52" t="s">
        <v>81</v>
      </c>
      <c r="H91" s="53" t="s">
        <v>82</v>
      </c>
      <c r="I91" s="54"/>
      <c r="J91" s="54">
        <v>2748.52</v>
      </c>
      <c r="K91" s="54">
        <v>2747.45</v>
      </c>
      <c r="L91" s="64"/>
      <c r="M91" s="65"/>
    </row>
    <row r="92" spans="1:13" ht="15.75" thickBot="1" x14ac:dyDescent="0.25">
      <c r="A92" s="55"/>
      <c r="B92" s="77"/>
      <c r="C92" s="77"/>
      <c r="D92" s="58"/>
      <c r="E92" s="58"/>
      <c r="F92" s="59"/>
      <c r="G92" s="60" t="s">
        <v>81</v>
      </c>
      <c r="H92" s="61" t="s">
        <v>82</v>
      </c>
      <c r="I92" s="62">
        <f>SUM(J91,J92)</f>
        <v>2907.52</v>
      </c>
      <c r="J92" s="63">
        <v>159</v>
      </c>
      <c r="K92" s="63">
        <v>145.78</v>
      </c>
      <c r="L92" s="64"/>
      <c r="M92" s="65"/>
    </row>
    <row r="93" spans="1:13" ht="15" x14ac:dyDescent="0.2">
      <c r="A93" s="46"/>
      <c r="B93" s="76"/>
      <c r="C93" s="76"/>
      <c r="D93" s="49"/>
      <c r="E93" s="50"/>
      <c r="F93" s="51"/>
      <c r="G93" s="52" t="s">
        <v>83</v>
      </c>
      <c r="H93" s="53" t="s">
        <v>59</v>
      </c>
      <c r="I93" s="54"/>
      <c r="J93" s="54">
        <v>1960.34</v>
      </c>
      <c r="K93" s="54">
        <v>1960.34</v>
      </c>
      <c r="L93" s="64"/>
      <c r="M93" s="65"/>
    </row>
    <row r="94" spans="1:13" ht="15.75" thickBot="1" x14ac:dyDescent="0.25">
      <c r="A94" s="55"/>
      <c r="B94" s="77"/>
      <c r="C94" s="77"/>
      <c r="D94" s="58"/>
      <c r="E94" s="58"/>
      <c r="F94" s="59"/>
      <c r="G94" s="60" t="s">
        <v>83</v>
      </c>
      <c r="H94" s="61" t="s">
        <v>59</v>
      </c>
      <c r="I94" s="62">
        <v>2138.34</v>
      </c>
      <c r="J94" s="63">
        <v>178</v>
      </c>
      <c r="K94" s="63">
        <v>175</v>
      </c>
      <c r="L94" s="64"/>
      <c r="M94" s="65"/>
    </row>
    <row r="95" spans="1:13" ht="15.75" x14ac:dyDescent="0.25">
      <c r="A95" s="46"/>
      <c r="B95" s="76"/>
      <c r="C95" s="76"/>
      <c r="D95" s="49"/>
      <c r="E95" s="50"/>
      <c r="F95" s="51"/>
      <c r="G95" s="78" t="s">
        <v>56</v>
      </c>
      <c r="H95" s="79"/>
      <c r="I95" s="80"/>
      <c r="J95" s="80">
        <f>J9+J11+J13+J15+J17+J19+J21+J23+J25+J27+J29+J31+J33+J35+J37+J39+J41+J43+J45+J47+J49+J51+J53+J55+J57+J59+J61+J63+J65+J67+J69+J71+J73+J75+J77+J79+J81+J83+J85+J87+J89+J91+J93</f>
        <v>79151.329999999987</v>
      </c>
      <c r="K95" s="80">
        <f>K9+K11+K13+K15+K17+K19+K21+K23+K25+K27+K29+K31+K33+K35+K37+K39+K41+K43+K45+K47+K49+K51+K53+K55+K57+K59+K61+K63+K65+K67+K69+K71+K73+K75+K77+K79+K81+K83+K85+K87+K89+K91+K93</f>
        <v>53468.789999999994</v>
      </c>
      <c r="L95" s="64"/>
      <c r="M95" s="65"/>
    </row>
    <row r="96" spans="1:13" ht="16.5" thickBot="1" x14ac:dyDescent="0.3">
      <c r="A96" s="55"/>
      <c r="B96" s="77"/>
      <c r="C96" s="77"/>
      <c r="D96" s="58"/>
      <c r="E96" s="58"/>
      <c r="F96" s="59"/>
      <c r="G96" s="81"/>
      <c r="H96" s="82"/>
      <c r="I96" s="83">
        <f>I10+I12+I14+I16+I18+I20+I22+I24+I26+I28+I30+I32+I34+I36+I38+I40+I42+I44+I46+I48+I50+I52+I54+I56+I58+I60+I62+I64+I66+I68+I70+I72+I74+I76+I78+I80+I82+I84+I86+I88+I90+I92+I94</f>
        <v>84333.969999999987</v>
      </c>
      <c r="J96" s="84">
        <f>J10+J12+J14+J16+J18+J20+J22+J24+J26+J28+J30+J32+J34+J36+J38+J40+J42+J44+J46+J48+J50+J52+J54+J56+J58+J60+J62+J64+J66+J68+J70+J72+J74+J76+J78+J80+J82+J84+J86+J88+J90+J92+J94</f>
        <v>5182.6399999999994</v>
      </c>
      <c r="K96" s="84">
        <f>K10+K12+K14+K16+K18+K20+K22+K24+K26+K28+K30+K32+K34+K36+K38+K40+K42+K44+K46+K48+K50+K52+K54+K56+K58+K60+K62+K64+K66+K68+K70+K72+K74+K76+K78+K80+K82+K84+K86+K88+K90+K92+K94</f>
        <v>2943.2800000000007</v>
      </c>
      <c r="L96" s="64"/>
      <c r="M96" s="65"/>
    </row>
    <row r="97" spans="1:13" x14ac:dyDescent="0.2">
      <c r="A97" s="26"/>
      <c r="B97" s="85"/>
      <c r="C97" s="85"/>
      <c r="D97" s="26"/>
      <c r="E97" s="86"/>
      <c r="F97" s="87"/>
      <c r="G97" s="87"/>
      <c r="H97" s="87"/>
      <c r="I97" s="65"/>
      <c r="J97" s="26"/>
      <c r="K97" s="88"/>
      <c r="L97" s="26"/>
      <c r="M97" s="26"/>
    </row>
    <row r="98" spans="1:13" x14ac:dyDescent="0.2">
      <c r="A98" s="85" t="s">
        <v>84</v>
      </c>
      <c r="B98" s="26"/>
      <c r="C98" s="26"/>
      <c r="D98" s="85"/>
      <c r="E98" s="89"/>
      <c r="F98" s="89"/>
      <c r="G98" s="89"/>
      <c r="H98" s="89"/>
      <c r="I98" s="90"/>
      <c r="J98" s="85"/>
      <c r="K98" s="85"/>
      <c r="L98" s="26"/>
      <c r="M98" s="26"/>
    </row>
    <row r="99" spans="1:13" x14ac:dyDescent="0.2">
      <c r="A99" s="26"/>
      <c r="B99" s="26"/>
      <c r="C99" s="26"/>
      <c r="D99" s="26"/>
      <c r="E99" s="86"/>
      <c r="F99" s="86"/>
      <c r="G99" s="86"/>
      <c r="H99" s="86"/>
      <c r="I99" s="65"/>
      <c r="J99" s="26"/>
      <c r="K99" s="26"/>
      <c r="L99" s="26"/>
      <c r="M99" s="26"/>
    </row>
    <row r="100" spans="1:13" x14ac:dyDescent="0.2">
      <c r="A100" s="26"/>
      <c r="D100" s="26"/>
      <c r="F100" s="86"/>
      <c r="G100" s="86"/>
      <c r="H100" s="86"/>
      <c r="I100" s="65"/>
      <c r="J100" s="66"/>
      <c r="K100" s="86"/>
      <c r="L100" s="26"/>
      <c r="M100" s="26"/>
    </row>
    <row r="101" spans="1:13" x14ac:dyDescent="0.2">
      <c r="D101" s="88"/>
      <c r="I101" s="92"/>
    </row>
  </sheetData>
  <mergeCells count="117">
    <mergeCell ref="G95:G96"/>
    <mergeCell ref="H95:H96"/>
    <mergeCell ref="G89:G90"/>
    <mergeCell ref="H89:H90"/>
    <mergeCell ref="G91:G92"/>
    <mergeCell ref="H91:H92"/>
    <mergeCell ref="G93:G94"/>
    <mergeCell ref="H93:H94"/>
    <mergeCell ref="G83:G84"/>
    <mergeCell ref="H83:H84"/>
    <mergeCell ref="G85:G86"/>
    <mergeCell ref="H85:H86"/>
    <mergeCell ref="G87:G88"/>
    <mergeCell ref="H87:H88"/>
    <mergeCell ref="G77:G78"/>
    <mergeCell ref="H77:H78"/>
    <mergeCell ref="G79:G80"/>
    <mergeCell ref="H79:H80"/>
    <mergeCell ref="G81:G82"/>
    <mergeCell ref="H81:H82"/>
    <mergeCell ref="G71:G72"/>
    <mergeCell ref="H71:H72"/>
    <mergeCell ref="G73:G74"/>
    <mergeCell ref="H73:H74"/>
    <mergeCell ref="G75:G76"/>
    <mergeCell ref="H75:H76"/>
    <mergeCell ref="G65:G66"/>
    <mergeCell ref="H65:H66"/>
    <mergeCell ref="G67:G68"/>
    <mergeCell ref="H67:H68"/>
    <mergeCell ref="G69:G70"/>
    <mergeCell ref="H69:H70"/>
    <mergeCell ref="G59:G60"/>
    <mergeCell ref="H59:H60"/>
    <mergeCell ref="G61:G62"/>
    <mergeCell ref="H61:H62"/>
    <mergeCell ref="G63:G64"/>
    <mergeCell ref="H63:H64"/>
    <mergeCell ref="G53:G54"/>
    <mergeCell ref="H53:H54"/>
    <mergeCell ref="G55:G56"/>
    <mergeCell ref="H55:H56"/>
    <mergeCell ref="G57:G58"/>
    <mergeCell ref="H57:H58"/>
    <mergeCell ref="G47:G48"/>
    <mergeCell ref="H47:H48"/>
    <mergeCell ref="G49:G50"/>
    <mergeCell ref="H49:H50"/>
    <mergeCell ref="G51:G52"/>
    <mergeCell ref="H51:H52"/>
    <mergeCell ref="G41:G42"/>
    <mergeCell ref="H41:H42"/>
    <mergeCell ref="G43:G44"/>
    <mergeCell ref="H43:H44"/>
    <mergeCell ref="G45:G46"/>
    <mergeCell ref="H45:H46"/>
    <mergeCell ref="G35:G36"/>
    <mergeCell ref="H35:H36"/>
    <mergeCell ref="G37:G38"/>
    <mergeCell ref="H37:H38"/>
    <mergeCell ref="G39:G40"/>
    <mergeCell ref="H39:H40"/>
    <mergeCell ref="G29:G30"/>
    <mergeCell ref="H29:H30"/>
    <mergeCell ref="G31:G32"/>
    <mergeCell ref="H31:H32"/>
    <mergeCell ref="G33:G34"/>
    <mergeCell ref="H33:H34"/>
    <mergeCell ref="B25:B26"/>
    <mergeCell ref="C25:C26"/>
    <mergeCell ref="G25:G26"/>
    <mergeCell ref="H25:H26"/>
    <mergeCell ref="B27:B28"/>
    <mergeCell ref="C27:C28"/>
    <mergeCell ref="G27:G28"/>
    <mergeCell ref="H27:H28"/>
    <mergeCell ref="B21:B22"/>
    <mergeCell ref="C21:C22"/>
    <mergeCell ref="G21:G22"/>
    <mergeCell ref="H21:H22"/>
    <mergeCell ref="B23:B24"/>
    <mergeCell ref="C23:C24"/>
    <mergeCell ref="G23:G24"/>
    <mergeCell ref="H23:H24"/>
    <mergeCell ref="B17:B18"/>
    <mergeCell ref="C17:C18"/>
    <mergeCell ref="G17:G18"/>
    <mergeCell ref="H17:H18"/>
    <mergeCell ref="B19:B20"/>
    <mergeCell ref="C19:C20"/>
    <mergeCell ref="G19:G20"/>
    <mergeCell ref="H19:H20"/>
    <mergeCell ref="B13:B14"/>
    <mergeCell ref="C13:C14"/>
    <mergeCell ref="G13:G14"/>
    <mergeCell ref="H13:H14"/>
    <mergeCell ref="B15:B16"/>
    <mergeCell ref="C15:C16"/>
    <mergeCell ref="G15:G16"/>
    <mergeCell ref="H15:H16"/>
    <mergeCell ref="B9:B10"/>
    <mergeCell ref="C9:C10"/>
    <mergeCell ref="G9:G10"/>
    <mergeCell ref="H9:H10"/>
    <mergeCell ref="B11:B12"/>
    <mergeCell ref="C11:C12"/>
    <mergeCell ref="G11:G12"/>
    <mergeCell ref="H11:H12"/>
    <mergeCell ref="A4:A8"/>
    <mergeCell ref="B4:B8"/>
    <mergeCell ref="D4:F4"/>
    <mergeCell ref="G4:G8"/>
    <mergeCell ref="I4:K4"/>
    <mergeCell ref="D5:E5"/>
    <mergeCell ref="I5:J5"/>
    <mergeCell ref="D6:D7"/>
    <mergeCell ref="I6:I7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73" fitToHeight="0" orientation="landscape" r:id="rId1"/>
  <headerFooter alignWithMargins="0">
    <oddHeader>&amp;L&amp;A&amp;RZałącznik nr 1 – pismo ZP - 7212.1.2017</oddHeader>
    <oddFooter>Strona &amp;P z &amp;N</oddFooter>
  </headerFooter>
  <rowBreaks count="2" manualBreakCount="2">
    <brk id="44" max="10" man="1"/>
    <brk id="80" max="10" man="1"/>
  </rowBreaks>
  <colBreaks count="1" manualBreakCount="1">
    <brk id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PK_OCHK</vt:lpstr>
      <vt:lpstr>PK_OCHK!Obszar_wydruku</vt:lpstr>
      <vt:lpstr>PK_OCHK!Tytuły_wydruku</vt:lpstr>
    </vt:vector>
  </TitlesOfParts>
  <Company>RDLP w Szczecinku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Herbaczewski</dc:creator>
  <cp:lastModifiedBy>Grzegorz Herbaczewski</cp:lastModifiedBy>
  <dcterms:created xsi:type="dcterms:W3CDTF">2017-07-07T06:29:22Z</dcterms:created>
  <dcterms:modified xsi:type="dcterms:W3CDTF">2017-07-07T06:30:33Z</dcterms:modified>
</cp:coreProperties>
</file>